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oberle\Documents\PREFEITURA\Arrimo Roma\"/>
    </mc:Choice>
  </mc:AlternateContent>
  <bookViews>
    <workbookView xWindow="0" yWindow="0" windowWidth="15255" windowHeight="8355" tabRatio="862" activeTab="1"/>
  </bookViews>
  <sheets>
    <sheet name="180" sheetId="20" r:id="rId1"/>
    <sheet name="Orcamento-PMA" sheetId="19" r:id="rId2"/>
    <sheet name="COMP" sheetId="21" r:id="rId3"/>
    <sheet name="Cronograma 12m" sheetId="8" r:id="rId4"/>
    <sheet name="BDI" sheetId="9" r:id="rId5"/>
  </sheets>
  <externalReferences>
    <externalReference r:id="rId6"/>
  </externalReferences>
  <definedNames>
    <definedName name="_xlnm._FilterDatabase" localSheetId="1" hidden="1">'Orcamento-PMA'!$B$8:$H$12</definedName>
    <definedName name="_xlnm.Print_Area" localSheetId="4">BDI!$A$1:$C$35</definedName>
    <definedName name="_xlnm.Print_Area" localSheetId="3">'Cronograma 12m'!$A$1:$P$18</definedName>
    <definedName name="_xlnm.Print_Area" localSheetId="1">'Orcamento-PMA'!$A$1:$H$48</definedName>
    <definedName name="Excel_BuiltIn__FilterDatabase_2">[1]ORCAMENTO!#REF!</definedName>
    <definedName name="Excel_BuiltIn_Print_Area_2_1">[1]ORCAMENTO!#REF!</definedName>
    <definedName name="_xlnm.Print_Titles" localSheetId="3">'Cronograma 12m'!$1:$7</definedName>
    <definedName name="_xlnm.Print_Titles" localSheetId="1">'Orcamento-PMA'!$1:$8</definedName>
  </definedNames>
  <calcPr calcId="152511"/>
</workbook>
</file>

<file path=xl/calcChain.xml><?xml version="1.0" encoding="utf-8"?>
<calcChain xmlns="http://schemas.openxmlformats.org/spreadsheetml/2006/main">
  <c r="G5" i="19" l="1"/>
  <c r="A10" i="9" l="1"/>
  <c r="C21" i="9"/>
  <c r="C26" i="9" s="1"/>
  <c r="X2" i="8" l="1"/>
  <c r="O13" i="8"/>
  <c r="O14" i="8"/>
  <c r="B12" i="8"/>
  <c r="B11" i="8"/>
  <c r="B10" i="8"/>
  <c r="B9" i="8"/>
  <c r="A12" i="8"/>
  <c r="A11" i="8"/>
  <c r="A10" i="8"/>
  <c r="A9" i="8"/>
  <c r="D33" i="19"/>
  <c r="D17" i="21"/>
  <c r="E17" i="21"/>
  <c r="G17" i="21"/>
  <c r="H17" i="21" s="1"/>
  <c r="D18" i="21"/>
  <c r="E18" i="21"/>
  <c r="G18" i="21"/>
  <c r="H18" i="21" s="1"/>
  <c r="G16" i="21"/>
  <c r="H16" i="21" s="1"/>
  <c r="E16" i="21"/>
  <c r="D16" i="21"/>
  <c r="G15" i="21"/>
  <c r="H15" i="21" s="1"/>
  <c r="E15" i="21"/>
  <c r="D15" i="21"/>
  <c r="G14" i="21"/>
  <c r="H14" i="21" s="1"/>
  <c r="E14" i="21"/>
  <c r="D14" i="21"/>
  <c r="G13" i="21"/>
  <c r="H13" i="21" s="1"/>
  <c r="E13" i="21"/>
  <c r="D13" i="21"/>
  <c r="G12" i="21"/>
  <c r="H12" i="21" s="1"/>
  <c r="E12" i="21"/>
  <c r="D12" i="21"/>
  <c r="G11" i="21"/>
  <c r="H11" i="21" s="1"/>
  <c r="E11" i="21"/>
  <c r="D11" i="21"/>
  <c r="H19" i="21" l="1"/>
  <c r="G33" i="19" s="1"/>
  <c r="B5" i="8"/>
  <c r="Y5" i="8" s="1"/>
  <c r="B4" i="8"/>
  <c r="Y4" i="8" s="1"/>
  <c r="B3" i="8"/>
  <c r="Y3" i="8" s="1"/>
  <c r="A4" i="8"/>
  <c r="X4" i="8" s="1"/>
  <c r="A5" i="8"/>
  <c r="X5" i="8" s="1"/>
  <c r="A3" i="8"/>
  <c r="X3" i="8" s="1"/>
  <c r="H33" i="19"/>
  <c r="E19" i="19"/>
  <c r="G19" i="19"/>
  <c r="H19" i="19" s="1"/>
  <c r="E20" i="19"/>
  <c r="G20" i="19"/>
  <c r="H20" i="19" s="1"/>
  <c r="E21" i="19"/>
  <c r="G21" i="19"/>
  <c r="H21" i="19" s="1"/>
  <c r="E22" i="19"/>
  <c r="G22" i="19"/>
  <c r="H22" i="19" s="1"/>
  <c r="E23" i="19"/>
  <c r="G23" i="19"/>
  <c r="H23" i="19" s="1"/>
  <c r="E24" i="19"/>
  <c r="G24" i="19"/>
  <c r="H24" i="19" s="1"/>
  <c r="E25" i="19"/>
  <c r="G25" i="19"/>
  <c r="H25" i="19" s="1"/>
  <c r="E28" i="19"/>
  <c r="G28" i="19"/>
  <c r="H28" i="19" s="1"/>
  <c r="E29" i="19"/>
  <c r="G29" i="19"/>
  <c r="H29" i="19" s="1"/>
  <c r="E30" i="19"/>
  <c r="G30" i="19"/>
  <c r="H30" i="19" s="1"/>
  <c r="E31" i="19"/>
  <c r="G31" i="19"/>
  <c r="H31" i="19" s="1"/>
  <c r="E32" i="19"/>
  <c r="G32" i="19"/>
  <c r="H32" i="19" s="1"/>
  <c r="E37" i="19"/>
  <c r="G37" i="19"/>
  <c r="H37" i="19" s="1"/>
  <c r="E38" i="19"/>
  <c r="G38" i="19"/>
  <c r="H38" i="19" s="1"/>
  <c r="E39" i="19"/>
  <c r="G39" i="19"/>
  <c r="H39" i="19" s="1"/>
  <c r="E40" i="19"/>
  <c r="G40" i="19"/>
  <c r="H40" i="19" s="1"/>
  <c r="E41" i="19"/>
  <c r="G41" i="19"/>
  <c r="H41" i="19" s="1"/>
  <c r="E42" i="19"/>
  <c r="G42" i="19"/>
  <c r="H42" i="19" s="1"/>
  <c r="E43" i="19"/>
  <c r="G43" i="19"/>
  <c r="H43" i="19" s="1"/>
  <c r="E44" i="19"/>
  <c r="G44" i="19"/>
  <c r="H44" i="19" s="1"/>
  <c r="E45" i="19"/>
  <c r="G45" i="19"/>
  <c r="H45" i="19" s="1"/>
  <c r="G36" i="19"/>
  <c r="H36" i="19" s="1"/>
  <c r="G34" i="19"/>
  <c r="H34" i="19" s="1"/>
  <c r="G27" i="19"/>
  <c r="H27" i="19" s="1"/>
  <c r="G18" i="19"/>
  <c r="H18" i="19" s="1"/>
  <c r="H17" i="19" s="1"/>
  <c r="C10" i="8" s="1"/>
  <c r="Y10" i="8" s="1"/>
  <c r="E36" i="19"/>
  <c r="E34" i="19"/>
  <c r="E27" i="19"/>
  <c r="E18" i="19"/>
  <c r="G12" i="19"/>
  <c r="H12" i="19" s="1"/>
  <c r="G13" i="19"/>
  <c r="H13" i="19" s="1"/>
  <c r="G14" i="19"/>
  <c r="H14" i="19" s="1"/>
  <c r="G15" i="19"/>
  <c r="H15" i="19" s="1"/>
  <c r="G16" i="19"/>
  <c r="H16" i="19" s="1"/>
  <c r="E12" i="19"/>
  <c r="E13" i="19"/>
  <c r="E14" i="19"/>
  <c r="E15" i="19"/>
  <c r="E16" i="19"/>
  <c r="G11" i="19"/>
  <c r="E11" i="19"/>
  <c r="D11" i="19"/>
  <c r="D12" i="19"/>
  <c r="D13" i="19"/>
  <c r="D14" i="19"/>
  <c r="D15" i="19"/>
  <c r="D16" i="19"/>
  <c r="D18" i="19"/>
  <c r="D19" i="19"/>
  <c r="D20" i="19"/>
  <c r="D21" i="19"/>
  <c r="D22" i="19"/>
  <c r="D23" i="19"/>
  <c r="D24" i="19"/>
  <c r="D25" i="19"/>
  <c r="D27" i="19"/>
  <c r="D28" i="19"/>
  <c r="D29" i="19"/>
  <c r="D30" i="19"/>
  <c r="D31" i="19"/>
  <c r="D32" i="19"/>
  <c r="D34" i="19"/>
  <c r="D36" i="19"/>
  <c r="D37" i="19"/>
  <c r="D38" i="19"/>
  <c r="D39" i="19"/>
  <c r="D40" i="19"/>
  <c r="D41" i="19"/>
  <c r="D42" i="19"/>
  <c r="D43" i="19"/>
  <c r="D44" i="19"/>
  <c r="D45" i="19"/>
  <c r="Q10" i="8" l="1"/>
  <c r="U10" i="8"/>
  <c r="O10" i="8"/>
  <c r="H26" i="19"/>
  <c r="C11" i="8" s="1"/>
  <c r="W10" i="8"/>
  <c r="H35" i="19"/>
  <c r="C12" i="8" s="1"/>
  <c r="S10" i="8"/>
  <c r="H11" i="19"/>
  <c r="H10" i="19" s="1"/>
  <c r="C9" i="8" s="1"/>
  <c r="M14" i="8"/>
  <c r="K14" i="8"/>
  <c r="I14" i="8"/>
  <c r="G14" i="8"/>
  <c r="E14" i="8"/>
  <c r="M13" i="8"/>
  <c r="K13" i="8"/>
  <c r="I13" i="8"/>
  <c r="G13" i="8"/>
  <c r="E13" i="8"/>
  <c r="M12" i="8" l="1"/>
  <c r="K12" i="8"/>
  <c r="O12" i="8"/>
  <c r="S11" i="8"/>
  <c r="O11" i="8"/>
  <c r="Y11" i="8"/>
  <c r="U11" i="8"/>
  <c r="W11" i="8"/>
  <c r="Q11" i="8"/>
  <c r="AA12" i="8"/>
  <c r="Y12" i="8"/>
  <c r="W12" i="8"/>
  <c r="AC13" i="8"/>
  <c r="AC14" i="8"/>
  <c r="H46" i="19"/>
  <c r="H47" i="19" s="1"/>
  <c r="H48" i="19" l="1"/>
  <c r="C16" i="8"/>
  <c r="U15" i="8"/>
  <c r="E9" i="8"/>
  <c r="W15" i="8"/>
  <c r="AA15" i="8"/>
  <c r="Y15" i="8"/>
  <c r="S15" i="8"/>
  <c r="Q15" i="8"/>
  <c r="S16" i="8" l="1"/>
  <c r="S17" i="8" s="1"/>
  <c r="U16" i="8"/>
  <c r="U17" i="8" s="1"/>
  <c r="AA16" i="8"/>
  <c r="AA17" i="8" s="1"/>
  <c r="Q16" i="8"/>
  <c r="Q17" i="8" s="1"/>
  <c r="W16" i="8"/>
  <c r="W17" i="8" s="1"/>
  <c r="Y16" i="8"/>
  <c r="Y17" i="8" s="1"/>
  <c r="K10" i="8"/>
  <c r="I10" i="8"/>
  <c r="M10" i="8"/>
  <c r="G10" i="8"/>
  <c r="AC9" i="8"/>
  <c r="C15" i="8"/>
  <c r="C17" i="8" s="1"/>
  <c r="D14" i="8" l="1"/>
  <c r="D13" i="8"/>
  <c r="D9" i="8"/>
  <c r="X15" i="8"/>
  <c r="T15" i="8"/>
  <c r="V15" i="8"/>
  <c r="AC10" i="8"/>
  <c r="D10" i="8"/>
  <c r="R15" i="8"/>
  <c r="M11" i="8"/>
  <c r="G11" i="8"/>
  <c r="D11" i="8"/>
  <c r="K11" i="8"/>
  <c r="I11" i="8"/>
  <c r="D12" i="8"/>
  <c r="AB15" i="8"/>
  <c r="Z15" i="8"/>
  <c r="D17" i="8" l="1"/>
  <c r="O15" i="8"/>
  <c r="O16" i="8" s="1"/>
  <c r="I15" i="8"/>
  <c r="G15" i="8"/>
  <c r="AC12" i="8"/>
  <c r="K15" i="8"/>
  <c r="AC11" i="8"/>
  <c r="E15" i="8"/>
  <c r="E16" i="8" s="1"/>
  <c r="E17" i="8" s="1"/>
  <c r="E18" i="8" s="1"/>
  <c r="M15" i="8"/>
  <c r="M16" i="8" s="1"/>
  <c r="G16" i="8" l="1"/>
  <c r="G17" i="8" s="1"/>
  <c r="I16" i="8"/>
  <c r="I17" i="8" s="1"/>
  <c r="K16" i="8"/>
  <c r="K17" i="8" s="1"/>
  <c r="P15" i="8"/>
  <c r="O17" i="8"/>
  <c r="N15" i="8"/>
  <c r="M17" i="8"/>
  <c r="L15" i="8"/>
  <c r="H15" i="8"/>
  <c r="F15" i="8"/>
  <c r="J15" i="8"/>
  <c r="G18" i="8" l="1"/>
  <c r="I18" i="8" s="1"/>
  <c r="K18" i="8" l="1"/>
  <c r="M18" i="8" s="1"/>
  <c r="O18" i="8" s="1"/>
  <c r="Q18" i="8" s="1"/>
  <c r="S18" i="8" s="1"/>
  <c r="U18" i="8" s="1"/>
  <c r="W18" i="8" s="1"/>
  <c r="Y18" i="8" s="1"/>
  <c r="AA18" i="8" s="1"/>
</calcChain>
</file>

<file path=xl/sharedStrings.xml><?xml version="1.0" encoding="utf-8"?>
<sst xmlns="http://schemas.openxmlformats.org/spreadsheetml/2006/main" count="11959" uniqueCount="8309">
  <si>
    <t>BDI : 0,00 %</t>
  </si>
  <si>
    <t>Referência</t>
  </si>
  <si>
    <t xml:space="preserve"> Descrição</t>
  </si>
  <si>
    <t>Un</t>
  </si>
  <si>
    <t>Material</t>
  </si>
  <si>
    <t>Mão de Obra</t>
  </si>
  <si>
    <t>Custo Total</t>
  </si>
  <si>
    <t>01</t>
  </si>
  <si>
    <t>SERVIÇO TÉCNICO ESPECIALIZADO</t>
  </si>
  <si>
    <t>01.02</t>
  </si>
  <si>
    <t>Parecer técnico</t>
  </si>
  <si>
    <t>01.02.071</t>
  </si>
  <si>
    <t>Parecer técnico de fundações, contenções e recomendações gerais, para empreendimentos com área construída até 1.000 m²</t>
  </si>
  <si>
    <t>un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</si>
  <si>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</si>
  <si>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</si>
  <si>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</si>
  <si>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</si>
  <si>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</si>
  <si>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</si>
  <si>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</si>
  <si>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</si>
  <si>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</t>
  </si>
  <si>
    <t>Projeto de instalações elétricas</t>
  </si>
  <si>
    <t>Elaboração de projeto de adequação de entrada de energia elétrica junto a concessionária, com medição em baixa tensão e demanda até 75 kVA</t>
  </si>
  <si>
    <t>01.17</t>
  </si>
  <si>
    <t>Projeto executivo</t>
  </si>
  <si>
    <t>01.17.031</t>
  </si>
  <si>
    <t>Projeto executivo de arquitetura em formato A1</t>
  </si>
  <si>
    <t>01.17.041</t>
  </si>
  <si>
    <t>Projeto executivo de arquitetura em formato A0</t>
  </si>
  <si>
    <t>01.17.051</t>
  </si>
  <si>
    <t>Projeto executivo de estrutura em formato A1</t>
  </si>
  <si>
    <t>01.17.061</t>
  </si>
  <si>
    <t>Projeto executivo de estrutura em formato A0</t>
  </si>
  <si>
    <t>01.17.071</t>
  </si>
  <si>
    <t>Projeto executivo de instalações hidráulicas em formato A1</t>
  </si>
  <si>
    <t>01.17.081</t>
  </si>
  <si>
    <t>Projeto executivo de instalações hidráulicas em formato A0</t>
  </si>
  <si>
    <t>01.17.111</t>
  </si>
  <si>
    <t>Projeto executivo de instalações elétricas em formato A1</t>
  </si>
  <si>
    <t>01.17.121</t>
  </si>
  <si>
    <t>Projeto executivo de instalações elétricas em formato A0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</si>
  <si>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</si>
  <si>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</si>
  <si>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</si>
  <si>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</si>
  <si>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</si>
  <si>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</si>
  <si>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</si>
  <si>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</si>
  <si>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01.20</t>
  </si>
  <si>
    <t>Levantamento topográfico e geofísico</t>
  </si>
  <si>
    <t>01.20.010</t>
  </si>
  <si>
    <t>Taxa de mobilização e desmobilização de equipamentos para execução de levantamento topográfico</t>
  </si>
  <si>
    <t>tx</t>
  </si>
  <si>
    <t>m²</t>
  </si>
  <si>
    <t>Levantamento planimétrico cadastral com áreas ocupadas predominantemente por comunidades - área acima de 20.000 m² até 200.000 m²</t>
  </si>
  <si>
    <t>Levantamento planimétrico cadastral com áreas ocupadas predominantemente por comunidades - área acima de 200.000 m²</t>
  </si>
  <si>
    <t>Levantamento planimétrico cadastral com áreas até 50% de ocupação - área acima de 20.000 m² até 200.000 m²</t>
  </si>
  <si>
    <t>Levantamento planimétrico cadastral com áreas até 50% de ocupação - área acima de 200.000 m²</t>
  </si>
  <si>
    <t>Levantamento planimétrico cadastral com áreas acima de 50% de ocupação - área acima de 20.000 m² até 200.000 m²</t>
  </si>
  <si>
    <t>Levantamento planimétrico cadastral com áreas acima de 50% de ocupação - área acima de 200.000 m²</t>
  </si>
  <si>
    <t>Levantamento planialtimétrico cadastral com áreas ocupadas predominantemente por comunidades - área acima de 20.000 m² até 200.000 m²</t>
  </si>
  <si>
    <t>Levantamento planialtimétrico cadastral com áreas ocupadas predominantemente por comunidades - área acima de 200.000 m²</t>
  </si>
  <si>
    <t>Levantamento planialtimétrico cadastral com áreas até 50% de ocupação - área acima de 20.000 m² até 200.000 m²</t>
  </si>
  <si>
    <t>Levantamento planialtimétrico cadastral com áreas até 50% de ocupação - área acima de 200.000 m²</t>
  </si>
  <si>
    <t>Levantamento planialtimétrico cadastral com áreas acima de 50% de ocupação - área acima de 20.000 m² até 200.000 m²</t>
  </si>
  <si>
    <t>Levantamento planialtimétrico cadastral com áreas acima de 50% de ocupação - área acima de 200.000 m²</t>
  </si>
  <si>
    <t>Levantamento planialtimétrico cadastral em área rural acima de 2 até 5 alqueires</t>
  </si>
  <si>
    <t>Levantamento planialtimétrico cadastral em área rural acima de 5 até 10 alqueires</t>
  </si>
  <si>
    <t>Levantamento planialtimétrico cadastral em área rural acima de 10 alqueires</t>
  </si>
  <si>
    <t>km</t>
  </si>
  <si>
    <t>01.21</t>
  </si>
  <si>
    <t>Estudo geotécnico (sondagem)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</si>
  <si>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</si>
  <si>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</si>
  <si>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</si>
  <si>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</si>
  <si>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</si>
  <si>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Sondagem do terreno a trado</t>
  </si>
  <si>
    <t>m</t>
  </si>
  <si>
    <t>01.21.110</t>
  </si>
  <si>
    <t>Sondagem do terreno à percussão (mínimo de 30 m)</t>
  </si>
  <si>
    <t>01.21.120</t>
  </si>
  <si>
    <t>Sondagem do terreno rotativa em solo</t>
  </si>
  <si>
    <t>01.21.130</t>
  </si>
  <si>
    <t>Sondagem do terreno rotativa em rocha</t>
  </si>
  <si>
    <t>01.21.140</t>
  </si>
  <si>
    <t>Sondagem do terreno à percussão com a utilização de torquímetro (mínimo de 30 m)</t>
  </si>
  <si>
    <t>01.23</t>
  </si>
  <si>
    <t>Tratamento, recuperação e trabalhos especiais em concreto</t>
  </si>
  <si>
    <t>01.23.010</t>
  </si>
  <si>
    <t>Taxa de mobilização e desmobilização de equipamentos para execução de corte em concreto armado</t>
  </si>
  <si>
    <t>01.23.020</t>
  </si>
  <si>
    <t>Limpeza de armadura com escova de aço</t>
  </si>
  <si>
    <t>01.23.030</t>
  </si>
  <si>
    <t>Preparo de ponte de aderência com adesivo a base de epóxi</t>
  </si>
  <si>
    <t>01.23.040</t>
  </si>
  <si>
    <t>Tratamento de armadura com produto anticorrosivo a base de zinco</t>
  </si>
  <si>
    <t>01.23.060</t>
  </si>
  <si>
    <t>Corte de concreto deteriorado inclusive remoção dos detritos</t>
  </si>
  <si>
    <t>01.23.070</t>
  </si>
  <si>
    <t>Demarcação de área com disco de corte diamantado</t>
  </si>
  <si>
    <t>01.23.100</t>
  </si>
  <si>
    <t>Demolição de concreto armado com preservação de armadura, para reforço e recuperação estrutural</t>
  </si>
  <si>
    <t>m³</t>
  </si>
  <si>
    <t>01.23.140</t>
  </si>
  <si>
    <t>Furação de 1 1/4" em concreto armado</t>
  </si>
  <si>
    <t>01.23.150</t>
  </si>
  <si>
    <t>Furação de 1 1/2" em concreto armado</t>
  </si>
  <si>
    <t>01.23.160</t>
  </si>
  <si>
    <t>Furação de 2 1/4" em concreto armado</t>
  </si>
  <si>
    <t>01.23.190</t>
  </si>
  <si>
    <t>Furação de 2 1/2" em concreto armado</t>
  </si>
  <si>
    <t>01.23.200</t>
  </si>
  <si>
    <t>Taxa de mobilização e desmobilização de equipamentos para execução de perfuração em concreto</t>
  </si>
  <si>
    <t>01.23.221</t>
  </si>
  <si>
    <t>01.23.222</t>
  </si>
  <si>
    <t>01.23.223</t>
  </si>
  <si>
    <t>01.23.231</t>
  </si>
  <si>
    <t>01.23.232</t>
  </si>
  <si>
    <t>01.23.233</t>
  </si>
  <si>
    <t>01.23.234</t>
  </si>
  <si>
    <t>01.23.236</t>
  </si>
  <si>
    <t>01.23.237</t>
  </si>
  <si>
    <t>01.23.238</t>
  </si>
  <si>
    <t>01.23.239</t>
  </si>
  <si>
    <t>01.23.254</t>
  </si>
  <si>
    <t>Furação de 1" em concreto armado</t>
  </si>
  <si>
    <t>01.23.260</t>
  </si>
  <si>
    <t>Furação de 2" em concreto armado</t>
  </si>
  <si>
    <t>01.23.264</t>
  </si>
  <si>
    <t>Furação de 3" em concreto armado</t>
  </si>
  <si>
    <t>01.23.270</t>
  </si>
  <si>
    <t>Furação de 4" em concreto armado</t>
  </si>
  <si>
    <t>01.23.274</t>
  </si>
  <si>
    <t>Furação de 5" em concreto armado</t>
  </si>
  <si>
    <t>01.23.280</t>
  </si>
  <si>
    <t>Furação de 6" em concreto armado</t>
  </si>
  <si>
    <t>01.23.510</t>
  </si>
  <si>
    <t>Corte vertical em concreto armado, espessura de 15 cm</t>
  </si>
  <si>
    <t>01.27</t>
  </si>
  <si>
    <t>Estudo e programa ambientais</t>
  </si>
  <si>
    <t>01.27.011</t>
  </si>
  <si>
    <t>Projeto e implementação de gerenciamento integrado de resíduos sólidos e gestão de perdas</t>
  </si>
  <si>
    <t>01.27.021</t>
  </si>
  <si>
    <t>Projeto e implementação de educação ambiental</t>
  </si>
  <si>
    <t>01.27.031</t>
  </si>
  <si>
    <t>01.27.041</t>
  </si>
  <si>
    <t>Laudo de caracterização de vegetação</t>
  </si>
  <si>
    <t>01.27.051</t>
  </si>
  <si>
    <t>Laudo de caracterização da fauna associada à flora</t>
  </si>
  <si>
    <t>Projeto e implementação de monitoramento da fauna durante a obra</t>
  </si>
  <si>
    <t>Laudo de autodepuração</t>
  </si>
  <si>
    <t>Estudo de impacto de vizinhança, em área urbana até 10.000 m²</t>
  </si>
  <si>
    <t>01.28</t>
  </si>
  <si>
    <t>Poço profundo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</si>
  <si>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</si>
  <si>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</si>
  <si>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</si>
  <si>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</si>
  <si>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</si>
  <si>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</si>
  <si>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</si>
  <si>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Perfuração rotativa para poço profundo em camadas de solos sedimentares, diâmetro de 8 1/2" (215,90 mm)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</si>
  <si>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</si>
  <si>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</si>
  <si>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</si>
  <si>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</si>
  <si>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</si>
  <si>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</si>
  <si>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</si>
  <si>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</si>
  <si>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</si>
  <si>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</si>
  <si>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</si>
  <si>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</si>
  <si>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</si>
  <si>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</si>
  <si>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</si>
  <si>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</si>
  <si>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</si>
  <si>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</si>
  <si>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</si>
  <si>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Perfuração roto-pneumática para poço profundo em rocha metassedimentar em geral, diâmetro de 12 1/4" (311,15 mm)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</si>
  <si>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</si>
  <si>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</si>
  <si>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</si>
  <si>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</si>
  <si>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</si>
  <si>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</si>
  <si>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</si>
  <si>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</si>
  <si>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</si>
  <si>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</si>
  <si>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</si>
  <si>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</si>
  <si>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</si>
  <si>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</si>
  <si>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</si>
  <si>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</si>
  <si>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</si>
  <si>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</si>
  <si>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</si>
  <si>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</si>
  <si>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</si>
  <si>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</si>
  <si>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</si>
  <si>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Revestimento interno de poço profundo tubo PVC geomecânico nervurado standard, diâmetro de 6" (150 mm)</t>
  </si>
  <si>
    <t>01.28.270</t>
  </si>
  <si>
    <t>Revestimento interno de poço profundo tubo PVC geomecânico nervurado reforçado, diâmetro de 8" (200 mm)</t>
  </si>
  <si>
    <t>01.28.280</t>
  </si>
  <si>
    <t>Revestimento interno de poço profundo tubo de aço preto, diâmetro de 6" (152,40 mm)</t>
  </si>
  <si>
    <t>01.28.290</t>
  </si>
  <si>
    <t>Revestimento interno de poço profundo tubo preto DIN 2440, diâmetro de 6" (150 mm)</t>
  </si>
  <si>
    <t>01.28.300</t>
  </si>
  <si>
    <t>Revestimento interno de poço profundo tubo preto DIN 2440, diâmetro de 8" (200 mm)</t>
  </si>
  <si>
    <t>01.28.310</t>
  </si>
  <si>
    <t>01.28.350</t>
  </si>
  <si>
    <t>Revestimento da boca de poço profundo tubo chapa 3/16", diâmetro de 12"</t>
  </si>
  <si>
    <t>01.28.360</t>
  </si>
  <si>
    <t>Revestimento da boca de poço profundo tubo chapa 3/16", diâmetro de 14"</t>
  </si>
  <si>
    <t>01.28.370</t>
  </si>
  <si>
    <t>Revestimento da boca de poço profundo tubo chapa 3/16", diâmetro de 16"</t>
  </si>
  <si>
    <t>01.28.380</t>
  </si>
  <si>
    <t>Revestimento da boca de poço profundo tubo chapa 3/16", diâmetro de 20"</t>
  </si>
  <si>
    <t>01.28.390</t>
  </si>
  <si>
    <t>Filtro PVC geomecânico nervurado tipo standard para poço profundo, diâmetro de 6" (150 mm)</t>
  </si>
  <si>
    <t>01.28.400</t>
  </si>
  <si>
    <t>Filtro PVC geomecânico nervurado tipo reforçado para poço profundo, diâmetro de 8" (200 mm)</t>
  </si>
  <si>
    <t>01.28.410</t>
  </si>
  <si>
    <t>Filtro espiralado galvanizado simples (standard) para poço profundo, diâmetro de 6" (152,40 mm)</t>
  </si>
  <si>
    <t>01.28.420</t>
  </si>
  <si>
    <t>Filtro espiralado galvanizado reforçado para poço profundo, diâmetro de 6" (152,40 mm)</t>
  </si>
  <si>
    <t>01.28.430</t>
  </si>
  <si>
    <t>Filtro espiralado em aço inoxidável reforçado para poço profundo, diâmetro de 6" (152,40 mm)</t>
  </si>
  <si>
    <t>01.28.440</t>
  </si>
  <si>
    <t>Filtro galvanizado tipo NOLD para poço profundo, diâmetro de 6" (150 mm)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</si>
  <si>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</si>
  <si>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</si>
  <si>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</si>
  <si>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</si>
  <si>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</si>
  <si>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</si>
  <si>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</si>
  <si>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</si>
  <si>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</si>
  <si>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</si>
  <si>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</si>
  <si>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</si>
  <si>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h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</si>
  <si>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</si>
  <si>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</si>
  <si>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</si>
  <si>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</si>
  <si>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</si>
  <si>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</si>
  <si>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</si>
  <si>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Desinfecção de poço profundo</t>
  </si>
  <si>
    <t>01.28.550</t>
  </si>
  <si>
    <t>Análise físico-química e bacteriológica da água para poço profundo</t>
  </si>
  <si>
    <t>cj</t>
  </si>
  <si>
    <t>01.28.560</t>
  </si>
  <si>
    <t>Centralizador de coluna para poço profundo, diâmetro de 4" ou 6"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</si>
  <si>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</si>
  <si>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</si>
  <si>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</si>
  <si>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</si>
  <si>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</si>
  <si>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</si>
  <si>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</si>
  <si>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</si>
  <si>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</si>
  <si>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</si>
  <si>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</si>
  <si>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</si>
  <si>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</si>
  <si>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INÍCIO, APOIO E ADMINISTRAÇÃO DA OBRA</t>
  </si>
  <si>
    <t>02.01</t>
  </si>
  <si>
    <t>Construção provisória</t>
  </si>
  <si>
    <t>Construção provisória em madeira - fornecimento e montagem</t>
  </si>
  <si>
    <t>Sanitário/vestiário provisório em alvenaria</t>
  </si>
  <si>
    <t>02.01.180</t>
  </si>
  <si>
    <t>Banheiro químico modelo Standard, com manutenção conforme exigências da CETESB</t>
  </si>
  <si>
    <t>unxmês</t>
  </si>
  <si>
    <t>02.01.200</t>
  </si>
  <si>
    <t>Desmobilização de construção provisória</t>
  </si>
  <si>
    <t>02.02</t>
  </si>
  <si>
    <t>Container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</si>
  <si>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</si>
  <si>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</si>
  <si>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</si>
  <si>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</si>
  <si>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</si>
  <si>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</si>
  <si>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</si>
  <si>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Locação de container tipo depósito - área mínima de 13,80 m²</t>
  </si>
  <si>
    <t>02.02.160</t>
  </si>
  <si>
    <t>Locação de container tipo guarita - área mínima de 4,60 m²</t>
  </si>
  <si>
    <t>02.03</t>
  </si>
  <si>
    <t>Tapume, vedação e proteções diversas</t>
  </si>
  <si>
    <t>02.03.030</t>
  </si>
  <si>
    <t>Proteção de superfícies em geral com plástico bolha</t>
  </si>
  <si>
    <t>02.03.060</t>
  </si>
  <si>
    <t>Proteção de fachada com tela de nylon</t>
  </si>
  <si>
    <t>02.03.080</t>
  </si>
  <si>
    <t>Fechamento provisório de vãos em chapa de madeira compensada</t>
  </si>
  <si>
    <t>02.03.110</t>
  </si>
  <si>
    <t>Tapume móvel para fechamento de áreas</t>
  </si>
  <si>
    <t>02.03.120</t>
  </si>
  <si>
    <t>Tapume fixo para fechamento de áreas, com portão</t>
  </si>
  <si>
    <t>02.03.200</t>
  </si>
  <si>
    <t>Locação de quadros metálicos para plataforma de proteção, inclusive o madeiramento</t>
  </si>
  <si>
    <t>m²xmês</t>
  </si>
  <si>
    <t>02.03.240</t>
  </si>
  <si>
    <t>Proteção de piso com tecido de aniagem e gesso</t>
  </si>
  <si>
    <t>02.03.250</t>
  </si>
  <si>
    <t>Tapume fixo em painel OSB - espessura 8 mm</t>
  </si>
  <si>
    <t>02.03.260</t>
  </si>
  <si>
    <t>Tapume fixo em painel OSB - espessura 10 mm</t>
  </si>
  <si>
    <t>02.03.270</t>
  </si>
  <si>
    <t>Tapume fixo em painel OSB - espessura 12 mm</t>
  </si>
  <si>
    <t>02.03.500</t>
  </si>
  <si>
    <t>Proteção em madeira e lona plástica para equipamento mecânico ou informática - para obras de reforma</t>
  </si>
  <si>
    <t>02.05</t>
  </si>
  <si>
    <t>Andaime e balancim</t>
  </si>
  <si>
    <t>02.05.060</t>
  </si>
  <si>
    <t>Montagem e desmontagem de andaime torre metálica com altura até 10 m</t>
  </si>
  <si>
    <t>02.05.080</t>
  </si>
  <si>
    <t>Montagem e desmontagem de andaime torre metálica com altura superior a 10 m</t>
  </si>
  <si>
    <t>02.05.090</t>
  </si>
  <si>
    <t>Montagem e desmontagem de andaime tubular fachadeiro com altura até 10 m</t>
  </si>
  <si>
    <t>02.05.100</t>
  </si>
  <si>
    <t>Montagem e desmontagem de andaime tubular fachadeiro com altura superior a 10 m</t>
  </si>
  <si>
    <t>02.05.195</t>
  </si>
  <si>
    <t>Balancim elétrico tipo plataforma para transporte vertical, com altura até 60 m</t>
  </si>
  <si>
    <t>Andaime torre metálico (1,5 x 1,5 m) com piso metálico</t>
  </si>
  <si>
    <t>mxmês</t>
  </si>
  <si>
    <t>Andaime tubular fachadeiro com piso metálico e sapatas ajustáveis</t>
  </si>
  <si>
    <t>02.06</t>
  </si>
  <si>
    <t>Alocação de equipe, equipamento e ferramental</t>
  </si>
  <si>
    <t>02.06.030</t>
  </si>
  <si>
    <t>02.06.040</t>
  </si>
  <si>
    <t>02.08</t>
  </si>
  <si>
    <t>Sinalização de obra</t>
  </si>
  <si>
    <t>02.08.020</t>
  </si>
  <si>
    <t>Placa de identificação para obra</t>
  </si>
  <si>
    <t>02.08.040</t>
  </si>
  <si>
    <t>Placa em lona com impressão digital e requadro em metalon</t>
  </si>
  <si>
    <t>02.08.050</t>
  </si>
  <si>
    <t>Placa em lona com impressão digital e estrutura em madeira</t>
  </si>
  <si>
    <t>02.09</t>
  </si>
  <si>
    <t>Limpeza de terreno</t>
  </si>
  <si>
    <t>02.09.030</t>
  </si>
  <si>
    <t>02.09.040</t>
  </si>
  <si>
    <t>02.09.130</t>
  </si>
  <si>
    <t>02.09.150</t>
  </si>
  <si>
    <t>02.09.160</t>
  </si>
  <si>
    <t>02.10</t>
  </si>
  <si>
    <t>Locação de obra</t>
  </si>
  <si>
    <t>02.10.020</t>
  </si>
  <si>
    <t>Locação de obra de edificação</t>
  </si>
  <si>
    <t>02.10.040</t>
  </si>
  <si>
    <t>Locação de rede de canalização</t>
  </si>
  <si>
    <t>02.10.050</t>
  </si>
  <si>
    <t>Locação para muros, cercas e alambrados</t>
  </si>
  <si>
    <t>02.10.060</t>
  </si>
  <si>
    <t>Locação de vias, calçadas, tanques e lagoas</t>
  </si>
  <si>
    <t>03</t>
  </si>
  <si>
    <t>DEMOLIÇÃO SEM REAPROVEITAMENTO</t>
  </si>
  <si>
    <t>03.01</t>
  </si>
  <si>
    <t>Demolição de concreto, lastro, mistura e afins</t>
  </si>
  <si>
    <t>03.01.020</t>
  </si>
  <si>
    <t>Demolição manual de concreto simples</t>
  </si>
  <si>
    <t>03.01.040</t>
  </si>
  <si>
    <t>Demolição manual de concreto armado</t>
  </si>
  <si>
    <t>03.01.060</t>
  </si>
  <si>
    <t>Demolição manual de lajes pré-moldadas, incluindo revestimento</t>
  </si>
  <si>
    <t>03.01.200</t>
  </si>
  <si>
    <t>03.01.210</t>
  </si>
  <si>
    <t>Demolição mecanizada de concreto armado, inclusive fragmentação e acomodação do material</t>
  </si>
  <si>
    <t>03.01.220</t>
  </si>
  <si>
    <t>03.01.230</t>
  </si>
  <si>
    <t>Demolição mecanizada de concreto simples, inclusive fragmentação e acomodação do material</t>
  </si>
  <si>
    <t>03.01.240</t>
  </si>
  <si>
    <t>03.01.250</t>
  </si>
  <si>
    <t>Demolição mecanizada de pavimento ou piso em concreto, inclusive fragmentação e acomodação do material</t>
  </si>
  <si>
    <t>03.01.260</t>
  </si>
  <si>
    <t>03.01.270</t>
  </si>
  <si>
    <t>Demolição mecanizada de sarjeta ou sarjetão, inclusive fragmentação e acomodação do material</t>
  </si>
  <si>
    <t>03.02</t>
  </si>
  <si>
    <t>Demolição de alvenaria</t>
  </si>
  <si>
    <t>03.02.020</t>
  </si>
  <si>
    <t>Demolição manual de alvenaria de fundação/embasamento</t>
  </si>
  <si>
    <t>03.02.040</t>
  </si>
  <si>
    <t>Demolição manual de alvenaria de elevação ou elemento vazado, incluindo revestimento</t>
  </si>
  <si>
    <t>03.03</t>
  </si>
  <si>
    <t>Demolição de revestimento em massa</t>
  </si>
  <si>
    <t>03.03.020</t>
  </si>
  <si>
    <t>Apicoamento manual de piso, parede ou teto</t>
  </si>
  <si>
    <t>03.03.040</t>
  </si>
  <si>
    <t>Demolição manual de revestimento em massa de parede ou teto</t>
  </si>
  <si>
    <t>03.03.060</t>
  </si>
  <si>
    <t>Demolição manual de revestimento em massa de piso</t>
  </si>
  <si>
    <t>03.04</t>
  </si>
  <si>
    <t>Demolição de revestimento cerâmico e ladrilho hidráulico</t>
  </si>
  <si>
    <t>03.04.020</t>
  </si>
  <si>
    <t>Demolição manual de revestimento cerâmico, incluindo a base</t>
  </si>
  <si>
    <t>03.04.030</t>
  </si>
  <si>
    <t>Demolição manual de revestimento em ladrilho hidráulico, incluindo a base</t>
  </si>
  <si>
    <t>03.04.040</t>
  </si>
  <si>
    <t>Demolição manual de rodapé, soleira ou peitoril, em material cerâmico e/ou ladrilho hidráulico, incluindo a base</t>
  </si>
  <si>
    <t>03.05</t>
  </si>
  <si>
    <t>Demolição de revestimento sintético</t>
  </si>
  <si>
    <t>03.05.020</t>
  </si>
  <si>
    <t>Demolição manual de revestimento sintético, incluindo a base</t>
  </si>
  <si>
    <t>03.06</t>
  </si>
  <si>
    <t>Demolição de revestimento em pedra e blocos maciços</t>
  </si>
  <si>
    <t>03.06.050</t>
  </si>
  <si>
    <t>03.06.060</t>
  </si>
  <si>
    <t>Desmonte (levantamento) mecanizado de pavimento em paralelepípedo ou lajota de concreto, inclusive acomodação do material</t>
  </si>
  <si>
    <t>03.07</t>
  </si>
  <si>
    <t>Demolição de revestimento asfáltico</t>
  </si>
  <si>
    <t>03.07.010</t>
  </si>
  <si>
    <t>03.07.030</t>
  </si>
  <si>
    <t>Demolição (levantamento) mecanizada de pavimento asfáltico, inclusive fragmentação e acomodação do material</t>
  </si>
  <si>
    <t>03.07.050</t>
  </si>
  <si>
    <t>03.07.070</t>
  </si>
  <si>
    <t>Fresagem de pavimento asfáltico com espessura até 5 cm, inclusive acomodação do material</t>
  </si>
  <si>
    <t>03.07.080</t>
  </si>
  <si>
    <t>03.08</t>
  </si>
  <si>
    <t>Demolição de forro / divisórias</t>
  </si>
  <si>
    <t>03.08.020</t>
  </si>
  <si>
    <t>Demolição manual de forro em estuque, inclusive sistema de fixação/tarugamento</t>
  </si>
  <si>
    <t>03.08.040</t>
  </si>
  <si>
    <t>Demolição manual de forro qualquer, inclusive sistema de fixação/tarugamento</t>
  </si>
  <si>
    <t>03.08.060</t>
  </si>
  <si>
    <t>Demolição manual de forro em gesso, inclusive sistema de fixação</t>
  </si>
  <si>
    <t>03.08.200</t>
  </si>
  <si>
    <t>Demolição manual de painéis divisórias, inclusive montantes metálicos</t>
  </si>
  <si>
    <t>03.09</t>
  </si>
  <si>
    <t>Demolição de impermeabilização e afins</t>
  </si>
  <si>
    <t>03.09.020</t>
  </si>
  <si>
    <t>Demolição manual de camada impermeabilizante</t>
  </si>
  <si>
    <t>03.09.040</t>
  </si>
  <si>
    <t>Demolição manual de argamassa regularizante, isolante ou protetora e papel Kraft</t>
  </si>
  <si>
    <t>03.09.060</t>
  </si>
  <si>
    <t>Remoção manual de junta de dilatação ou retração, inclusive apoio</t>
  </si>
  <si>
    <t>03.10</t>
  </si>
  <si>
    <t>Remoção de pintura</t>
  </si>
  <si>
    <t>03.10.020</t>
  </si>
  <si>
    <t>Remoção de pintura em rodapé, baguete ou moldura com lixa</t>
  </si>
  <si>
    <t>03.10.040</t>
  </si>
  <si>
    <t>Remoção de pintura em rodapé, baguete ou moldura com produto químico</t>
  </si>
  <si>
    <t>03.10.080</t>
  </si>
  <si>
    <t>Remoção de pintura em superfícies de madeira e/ou metálicas com produtos químicos</t>
  </si>
  <si>
    <t>03.10.100</t>
  </si>
  <si>
    <t>Remoção de pintura em superfícies de madeira e/ou metálicas com lixamento</t>
  </si>
  <si>
    <t>03.10.120</t>
  </si>
  <si>
    <t>Remoção de pintura em massa com produtos químicos</t>
  </si>
  <si>
    <t>03.10.140</t>
  </si>
  <si>
    <t>Remoção de pintura em massa com lixamento</t>
  </si>
  <si>
    <t>04</t>
  </si>
  <si>
    <t>RETIRADA COM PROVÁVEL REAPROVEITAMENTO</t>
  </si>
  <si>
    <t>04.01</t>
  </si>
  <si>
    <t>Retirada de fechamento e elemento divisor</t>
  </si>
  <si>
    <t>04.01.020</t>
  </si>
  <si>
    <t>Retirada de divisória em placa de madeira ou fibrocimento tarugada</t>
  </si>
  <si>
    <t>04.01.040</t>
  </si>
  <si>
    <t>Retirada de divisória em placa de madeira ou fibrocimento com montantes metálicos</t>
  </si>
  <si>
    <t>04.01.060</t>
  </si>
  <si>
    <t>Retirada de divisória em placa de concreto, granito, granilite ou mármore</t>
  </si>
  <si>
    <t>04.01.080</t>
  </si>
  <si>
    <t>Retirada de fechamento em placas pré-moldadas, inclusive pilares</t>
  </si>
  <si>
    <t>04.01.090</t>
  </si>
  <si>
    <t>Retirada de barreira de proteção com arame de alta segurança, simples ou duplo</t>
  </si>
  <si>
    <t>04.01.100</t>
  </si>
  <si>
    <t>Retirada de cerca</t>
  </si>
  <si>
    <t>04.02</t>
  </si>
  <si>
    <t>Retirada de elementos de estrutura (concreto, ferro, alumínio e madeira)</t>
  </si>
  <si>
    <t>04.02.020</t>
  </si>
  <si>
    <t>Retirada de peças lineares em madeira com seção até 60 cm²</t>
  </si>
  <si>
    <t>04.02.030</t>
  </si>
  <si>
    <t>Retirada de peças lineares em madeira com seção superior a 60 cm²</t>
  </si>
  <si>
    <t>04.02.050</t>
  </si>
  <si>
    <t>Retirada de estrutura em madeira tesoura - telhas de barro</t>
  </si>
  <si>
    <t>04.02.070</t>
  </si>
  <si>
    <t>Retirada de estrutura em madeira tesoura - telhas perfil qualquer</t>
  </si>
  <si>
    <t>04.02.090</t>
  </si>
  <si>
    <t>Retirada de estrutura em madeira pontaletada - telhas de barro</t>
  </si>
  <si>
    <t>04.02.110</t>
  </si>
  <si>
    <t>Retirada de estrutura em madeira pontaletada - telhas perfil qualquer</t>
  </si>
  <si>
    <t>04.02.140</t>
  </si>
  <si>
    <t>Retirada de estrutura metálica</t>
  </si>
  <si>
    <t>kg</t>
  </si>
  <si>
    <t>04.03</t>
  </si>
  <si>
    <t>Retirada de telhamento e proteção</t>
  </si>
  <si>
    <t>04.03.020</t>
  </si>
  <si>
    <t>Retirada de telhamento em barro</t>
  </si>
  <si>
    <t>04.03.040</t>
  </si>
  <si>
    <t>Retirada de telhamento perfil e material qualquer, exceto barro</t>
  </si>
  <si>
    <t>04.03.060</t>
  </si>
  <si>
    <t>Retirada de cumeeira ou espigão em barro</t>
  </si>
  <si>
    <t>04.03.080</t>
  </si>
  <si>
    <t>Retirada de cumeeira, espigão ou rufo perfil qualquer</t>
  </si>
  <si>
    <t>04.03.090</t>
  </si>
  <si>
    <t>Retirada de domo de acrílico, inclusive perfis metálicos de fixação</t>
  </si>
  <si>
    <t>04.04</t>
  </si>
  <si>
    <t>Retirada de revestimento em pedra e blocos maciços</t>
  </si>
  <si>
    <t>04.04.010</t>
  </si>
  <si>
    <t>Retirada de revestimento em pedra, granito ou mármore, em parede ou fachada</t>
  </si>
  <si>
    <t>04.04.020</t>
  </si>
  <si>
    <t>Retirada de revestimento em pedra, granito ou mármore, em piso</t>
  </si>
  <si>
    <t>04.04.030</t>
  </si>
  <si>
    <t>Retirada de soleira ou peitoril em pedra, granito ou mármore</t>
  </si>
  <si>
    <t>04.04.040</t>
  </si>
  <si>
    <t>Retirada de degrau em pedra, granito ou mármore</t>
  </si>
  <si>
    <t>04.04.060</t>
  </si>
  <si>
    <t>Retirada de rodapé em pedra, granito ou mármore</t>
  </si>
  <si>
    <t>04.05</t>
  </si>
  <si>
    <t>Retirada de revestimentos em madeira</t>
  </si>
  <si>
    <t>04.05.010</t>
  </si>
  <si>
    <t>Retirada de revestimento em lambris de madeira</t>
  </si>
  <si>
    <t>04.05.020</t>
  </si>
  <si>
    <t>Retirada de piso em tacos de madeira</t>
  </si>
  <si>
    <t>04.05.040</t>
  </si>
  <si>
    <t>Retirada de soalho somente o tablado</t>
  </si>
  <si>
    <t>04.05.060</t>
  </si>
  <si>
    <t>Retirada de soalho inclusive vigamento</t>
  </si>
  <si>
    <t>04.05.080</t>
  </si>
  <si>
    <t>Retirada de degrau em madeira</t>
  </si>
  <si>
    <t>04.05.100</t>
  </si>
  <si>
    <t>Retirada de rodapé inclusive cordão em madeira</t>
  </si>
  <si>
    <t>04.06</t>
  </si>
  <si>
    <t>Retirada de revestimentos sintéticos e metálicos</t>
  </si>
  <si>
    <t>04.06.010</t>
  </si>
  <si>
    <t>Retirada de revestimento em lambris metálicos</t>
  </si>
  <si>
    <t>04.06.020</t>
  </si>
  <si>
    <t>Retirada de piso em material sintético assentado a cola</t>
  </si>
  <si>
    <t>04.06.040</t>
  </si>
  <si>
    <t>Retirada de degrau em material sintético assentado a cola</t>
  </si>
  <si>
    <t>04.06.060</t>
  </si>
  <si>
    <t>Retirada de rodapé inclusive cordão em material sintético</t>
  </si>
  <si>
    <t>04.06.100</t>
  </si>
  <si>
    <t>Retirada de piso elevado telescópico metálico, inclusive estrutura de sustentação</t>
  </si>
  <si>
    <t>04.07</t>
  </si>
  <si>
    <t>04.07.020</t>
  </si>
  <si>
    <t>Retirada de forro qualquer em placas ou tiras fixadas</t>
  </si>
  <si>
    <t>04.07.040</t>
  </si>
  <si>
    <t>Retirada de forro qualquer em placas ou tiras apoiadas</t>
  </si>
  <si>
    <t>04.07.060</t>
  </si>
  <si>
    <t>04.08</t>
  </si>
  <si>
    <t>Retirada de esquadria e elemento de madeira</t>
  </si>
  <si>
    <t>04.08.020</t>
  </si>
  <si>
    <t>Retirada de folha de esquadria em madeira</t>
  </si>
  <si>
    <t>04.08.040</t>
  </si>
  <si>
    <t>Retirada de guarnição, moldura e peças lineares em madeira, fixadas</t>
  </si>
  <si>
    <t>04.08.060</t>
  </si>
  <si>
    <t>Retirada de batente com guarnição e peças lineares em madeira, chumbados</t>
  </si>
  <si>
    <t>04.08.080</t>
  </si>
  <si>
    <t>Retirada de elemento em madeira e sistema de fixação tipo quadro, lousa, etc.</t>
  </si>
  <si>
    <t>04.09</t>
  </si>
  <si>
    <t>Retirada de esquadria e elementos metálicos</t>
  </si>
  <si>
    <t>04.09.020</t>
  </si>
  <si>
    <t>Retirada de esquadria metálica em geral</t>
  </si>
  <si>
    <t>04.09.040</t>
  </si>
  <si>
    <t>Retirada de folha de esquadria metálica</t>
  </si>
  <si>
    <t>04.09.060</t>
  </si>
  <si>
    <t>Retirada de batente, corrimão ou peças lineares metálicas, chumbados</t>
  </si>
  <si>
    <t>04.09.080</t>
  </si>
  <si>
    <t>Retirada de batente, corrimão ou peças lineares metálicas, fixados</t>
  </si>
  <si>
    <t>04.09.100</t>
  </si>
  <si>
    <t>Retirada de guarda-corpo ou gradil em geral</t>
  </si>
  <si>
    <t>04.09.120</t>
  </si>
  <si>
    <t>Retirada de escada de marinheiro com ou sem guarda-corpo</t>
  </si>
  <si>
    <t>04.09.140</t>
  </si>
  <si>
    <t>Retirada de poste ou sistema de sustentação para alambrado ou fechamento</t>
  </si>
  <si>
    <t>04.09.160</t>
  </si>
  <si>
    <t>Retirada de entelamento metálico em geral</t>
  </si>
  <si>
    <t>04.10</t>
  </si>
  <si>
    <t>Retirada de ferragens e acessórios para esquadrias</t>
  </si>
  <si>
    <t>04.10.020</t>
  </si>
  <si>
    <t>Retirada de fechadura ou fecho de embutir</t>
  </si>
  <si>
    <t>04.10.040</t>
  </si>
  <si>
    <t>Retirada de fechadura ou fecho de sobrepor</t>
  </si>
  <si>
    <t>04.10.060</t>
  </si>
  <si>
    <t>Retirada de dobradiça</t>
  </si>
  <si>
    <t>04.10.080</t>
  </si>
  <si>
    <t>Retirada de peça ou acessório complementar em geral de esquadria</t>
  </si>
  <si>
    <t>04.11</t>
  </si>
  <si>
    <t>Retirada de aparelhos, metais sanitários e registro</t>
  </si>
  <si>
    <t>04.11.020</t>
  </si>
  <si>
    <t>Retirada de aparelho sanitário incluindo acessórios</t>
  </si>
  <si>
    <t>04.11.030</t>
  </si>
  <si>
    <t>Retirada de bancada incluindo pertences</t>
  </si>
  <si>
    <t>04.11.040</t>
  </si>
  <si>
    <t>Retirada de complemento sanitário chumbado</t>
  </si>
  <si>
    <t>04.11.060</t>
  </si>
  <si>
    <t>Retirada de complemento sanitário fixado ou de sobrepor</t>
  </si>
  <si>
    <t>04.11.080</t>
  </si>
  <si>
    <t>Retirada de registro ou válvula embutidos</t>
  </si>
  <si>
    <t>04.11.100</t>
  </si>
  <si>
    <t>Retirada de registro ou válvula aparentes</t>
  </si>
  <si>
    <t>04.11.110</t>
  </si>
  <si>
    <t>Retirada de purificador/bebedouro</t>
  </si>
  <si>
    <t>04.11.120</t>
  </si>
  <si>
    <t>Retirada de torneira ou chuveiro</t>
  </si>
  <si>
    <t>04.11.140</t>
  </si>
  <si>
    <t>Retirada de sifão ou metais sanitários diversos</t>
  </si>
  <si>
    <t>04.11.160</t>
  </si>
  <si>
    <t>Retirada de caixa de descarga de sobrepor ou acoplada</t>
  </si>
  <si>
    <t>04.12</t>
  </si>
  <si>
    <t>Retirada de aparelhos elétricos e hidráulicos</t>
  </si>
  <si>
    <t>04.12.020</t>
  </si>
  <si>
    <t>Retirada de conjunto motor-bomba</t>
  </si>
  <si>
    <t>04.12.040</t>
  </si>
  <si>
    <t>Retirada de motor de bomba de recalque</t>
  </si>
  <si>
    <t>04.13</t>
  </si>
  <si>
    <t>Retirada de impermeabilização e afins</t>
  </si>
  <si>
    <t>04.13.020</t>
  </si>
  <si>
    <t>Retirada de isolamento térmico com material monolítico</t>
  </si>
  <si>
    <t>04.13.060</t>
  </si>
  <si>
    <t>Retirada de isolamento térmico com material em panos</t>
  </si>
  <si>
    <t>04.14</t>
  </si>
  <si>
    <t>Retirada de vidro</t>
  </si>
  <si>
    <t>04.14.020</t>
  </si>
  <si>
    <t>Retirada de vidro ou espelho com raspagem da massa ou retirada de baguete</t>
  </si>
  <si>
    <t>04.14.040</t>
  </si>
  <si>
    <t>Retirada de esquadria em vidro</t>
  </si>
  <si>
    <t>04.17</t>
  </si>
  <si>
    <t>Retirada em instalação elétrica - letra A até B</t>
  </si>
  <si>
    <t>04.17.020</t>
  </si>
  <si>
    <t>Remoção de aparelho de iluminação ou projetor fixo em teto, piso ou parede</t>
  </si>
  <si>
    <t>04.17.040</t>
  </si>
  <si>
    <t>Remoção de aparelho de iluminação ou projetor fixo em poste ou braço</t>
  </si>
  <si>
    <t>04.17.060</t>
  </si>
  <si>
    <t>Remoção de suporte tipo braquet</t>
  </si>
  <si>
    <t>04.17.080</t>
  </si>
  <si>
    <t>Remoção de barramento de cobre</t>
  </si>
  <si>
    <t>04.17.100</t>
  </si>
  <si>
    <t>Remoção de base de disjuntor tipo QUIK-LAG</t>
  </si>
  <si>
    <t>04.17.120</t>
  </si>
  <si>
    <t>04.17.140</t>
  </si>
  <si>
    <t>Remoção de base e haste de para-raios</t>
  </si>
  <si>
    <t>04.17.160</t>
  </si>
  <si>
    <t>Remoção de base ou chave para fusível NH tipo tripolar</t>
  </si>
  <si>
    <t>04.17.180</t>
  </si>
  <si>
    <t>Remoção de base ou chave para fusível NH tipo unipolar</t>
  </si>
  <si>
    <t>04.17.200</t>
  </si>
  <si>
    <t>Remoção de braçadeira para passagem de cordoalha</t>
  </si>
  <si>
    <t>04.17.220</t>
  </si>
  <si>
    <t>Remoção de bucha de passagem interna ou externa</t>
  </si>
  <si>
    <t>04.17.240</t>
  </si>
  <si>
    <t>Remoção de bucha de passagem para neutro</t>
  </si>
  <si>
    <t>04.18</t>
  </si>
  <si>
    <t>Retirada em instalação elétrica - letra C</t>
  </si>
  <si>
    <t>04.18.020</t>
  </si>
  <si>
    <t>Remoção de cabeçote em rede de telefonia</t>
  </si>
  <si>
    <t>04.18.040</t>
  </si>
  <si>
    <t>Remoção de cabo de aço e esticadores de para-raios</t>
  </si>
  <si>
    <t>04.18.060</t>
  </si>
  <si>
    <t>Remoção de caixa de entrada de energia padrão medição indireta completa</t>
  </si>
  <si>
    <t>04.18.070</t>
  </si>
  <si>
    <t>Remoção de caixa de entrada de energia padrão residencial completa</t>
  </si>
  <si>
    <t>04.18.080</t>
  </si>
  <si>
    <t>Remoção de caixa de entrada telefônica completa</t>
  </si>
  <si>
    <t>04.18.090</t>
  </si>
  <si>
    <t>Remoção de caixa de medição padrão completa</t>
  </si>
  <si>
    <t>04.18.120</t>
  </si>
  <si>
    <t>Remoção de caixa estampada</t>
  </si>
  <si>
    <t>04.18.130</t>
  </si>
  <si>
    <t>Remoção de caixa para fusível ou tomada instalada em perfilado</t>
  </si>
  <si>
    <t>04.18.140</t>
  </si>
  <si>
    <t>Remoção de caixa para transformador de corrente</t>
  </si>
  <si>
    <t>04.18.180</t>
  </si>
  <si>
    <t>Remoção de cantoneira metálica</t>
  </si>
  <si>
    <t>04.18.200</t>
  </si>
  <si>
    <t>Remoção de captor de para-raios tipo Franklin</t>
  </si>
  <si>
    <t>04.18.220</t>
  </si>
  <si>
    <t>Remoção de chapa de ferro para bucha de passagem</t>
  </si>
  <si>
    <t>04.18.240</t>
  </si>
  <si>
    <t>04.18.250</t>
  </si>
  <si>
    <t>Remoção de chave base de mármore ou ardósia</t>
  </si>
  <si>
    <t>04.18.260</t>
  </si>
  <si>
    <t>Remoção de chave de ação rápida comando frontal montado em painel</t>
  </si>
  <si>
    <t>04.18.270</t>
  </si>
  <si>
    <t>Remoção de chave fusível indicadora tipo Matheus</t>
  </si>
  <si>
    <t>04.18.280</t>
  </si>
  <si>
    <t>Remoção de chave seccionadora tripolar seca mecanismo de manobra frontal</t>
  </si>
  <si>
    <t>04.18.290</t>
  </si>
  <si>
    <t>Remoção de chave tipo Pacco rotativo</t>
  </si>
  <si>
    <t>04.18.320</t>
  </si>
  <si>
    <t>Remoção de cinta de fixação de eletroduto ou sela para cruzeta em poste</t>
  </si>
  <si>
    <t>04.18.340</t>
  </si>
  <si>
    <t>Remoção de condulete</t>
  </si>
  <si>
    <t>04.18.360</t>
  </si>
  <si>
    <t>Remoção de condutor aparente diâmetro externo acima de 6,5 mm</t>
  </si>
  <si>
    <t>04.18.370</t>
  </si>
  <si>
    <t>Remoção de condutor aparente diâmetro externo até 6,5 mm</t>
  </si>
  <si>
    <t>04.18.380</t>
  </si>
  <si>
    <t>Remoção de condutor embutido diâmetro externo acima de 6,5 mm</t>
  </si>
  <si>
    <t>04.18.390</t>
  </si>
  <si>
    <t>Remoção de condutor embutido diâmetro externo até 6,5 mm</t>
  </si>
  <si>
    <t>04.18.400</t>
  </si>
  <si>
    <t>Remoção de condutor especial</t>
  </si>
  <si>
    <t>04.18.410</t>
  </si>
  <si>
    <t>Remoção de cordoalha ou cabo de cobre nu</t>
  </si>
  <si>
    <t>04.18.420</t>
  </si>
  <si>
    <t>Remoção de contator magnético para comando de bomba</t>
  </si>
  <si>
    <t>04.18.440</t>
  </si>
  <si>
    <t>Remoção de corrente para pendentes</t>
  </si>
  <si>
    <t>04.18.460</t>
  </si>
  <si>
    <t>Remoção de cruzeta de ferro para fixação de projetores</t>
  </si>
  <si>
    <t>04.18.470</t>
  </si>
  <si>
    <t>Remoção de cruzeta de madeira</t>
  </si>
  <si>
    <t>04.19</t>
  </si>
  <si>
    <t>Retirada em instalação elétrica - letra D até I</t>
  </si>
  <si>
    <t>04.19.020</t>
  </si>
  <si>
    <t>Remoção de disjuntor de volume normal ou reduzido</t>
  </si>
  <si>
    <t>04.19.030</t>
  </si>
  <si>
    <t>Remoção de disjuntor a seco aberto tripolar, 600 V de 800 A</t>
  </si>
  <si>
    <t>04.19.060</t>
  </si>
  <si>
    <t>Remoção de disjuntor termomagnético</t>
  </si>
  <si>
    <t>04.19.080</t>
  </si>
  <si>
    <t>Remoção de fundo de quadro de distribuição ou caixa de passagem</t>
  </si>
  <si>
    <t>04.19.100</t>
  </si>
  <si>
    <t>Remoção de gancho de sustentação de luminária em perfilado</t>
  </si>
  <si>
    <t>04.19.120</t>
  </si>
  <si>
    <t>Remoção de interruptores, tomadas, botão de campainha ou cigarra</t>
  </si>
  <si>
    <t>04.19.140</t>
  </si>
  <si>
    <t>Remoção de isolador tipo castanha e gancho de sustentação</t>
  </si>
  <si>
    <t>04.19.160</t>
  </si>
  <si>
    <t>Remoção de isolador tipo disco completo e gancho de suspensão</t>
  </si>
  <si>
    <t>04.19.180</t>
  </si>
  <si>
    <t>Remoção de isolador tipo pino, inclusive o pino</t>
  </si>
  <si>
    <t>04.20</t>
  </si>
  <si>
    <t>Retirada em instalação elétrica - letra J até N</t>
  </si>
  <si>
    <t>04.20.020</t>
  </si>
  <si>
    <t>Remoção de janela de ventilação, iluminação ou ventilação e iluminação padrão</t>
  </si>
  <si>
    <t>04.20.040</t>
  </si>
  <si>
    <t>Remoção de lâmpada</t>
  </si>
  <si>
    <t>04.20.060</t>
  </si>
  <si>
    <t>Remoção de luz de obstáculo</t>
  </si>
  <si>
    <t>04.20.080</t>
  </si>
  <si>
    <t>Remoção de manopla de comando de disjuntor</t>
  </si>
  <si>
    <t>04.20.100</t>
  </si>
  <si>
    <t>Remoção de mão francesa</t>
  </si>
  <si>
    <t>04.20.120</t>
  </si>
  <si>
    <t>Remoção de terminal modular (mufla) tripolar ou unipolar</t>
  </si>
  <si>
    <t>04.21</t>
  </si>
  <si>
    <t>Retirada em instalação elétrica - letra O até S</t>
  </si>
  <si>
    <t>04.21.020</t>
  </si>
  <si>
    <t>Remoção de óleo de disjuntor ou transformador</t>
  </si>
  <si>
    <t>l</t>
  </si>
  <si>
    <t>04.21.040</t>
  </si>
  <si>
    <t>Remoção de pára-raios tipo cristal-valve em cabine primária</t>
  </si>
  <si>
    <t>04.21.050</t>
  </si>
  <si>
    <t>Remoção de pára-raios tipo cristal-valve em poste singelo ou estaleiro</t>
  </si>
  <si>
    <t>04.21.060</t>
  </si>
  <si>
    <t>Remoção de perfilado</t>
  </si>
  <si>
    <t>04.21.100</t>
  </si>
  <si>
    <t>Remoção de porta de quadro ou painel</t>
  </si>
  <si>
    <t>04.21.130</t>
  </si>
  <si>
    <t>Remoção de poste de concreto</t>
  </si>
  <si>
    <t>04.21.140</t>
  </si>
  <si>
    <t>Remoção de poste metálico</t>
  </si>
  <si>
    <t>04.21.150</t>
  </si>
  <si>
    <t>Remoção de poste de madeira</t>
  </si>
  <si>
    <t>04.21.160</t>
  </si>
  <si>
    <t>Remoção de quadro de distribuição, chamada ou caixa de passagem</t>
  </si>
  <si>
    <t>04.21.200</t>
  </si>
  <si>
    <t>Remoção de reator para lâmpada</t>
  </si>
  <si>
    <t>04.21.210</t>
  </si>
  <si>
    <t>Remoção de reator para lâmpada fixo em poste</t>
  </si>
  <si>
    <t>04.21.240</t>
  </si>
  <si>
    <t>Remoção de relé</t>
  </si>
  <si>
    <t>04.21.260</t>
  </si>
  <si>
    <t>Remoção de roldana</t>
  </si>
  <si>
    <t>04.21.280</t>
  </si>
  <si>
    <t>Remoção de soquete</t>
  </si>
  <si>
    <t>04.21.300</t>
  </si>
  <si>
    <t>Remoção de suporte de transformador em poste singelo ou estaleiro</t>
  </si>
  <si>
    <t>04.22</t>
  </si>
  <si>
    <t>Retirada em instalação elétrica - letra T até o final</t>
  </si>
  <si>
    <t>04.22.020</t>
  </si>
  <si>
    <t>Remoção de terminal ou conector para cabos</t>
  </si>
  <si>
    <t>04.22.040</t>
  </si>
  <si>
    <t>Remoção de transformador de potência em cabine primária</t>
  </si>
  <si>
    <t>04.22.050</t>
  </si>
  <si>
    <t>Remoção de transformador de potencial completo (pequeno)</t>
  </si>
  <si>
    <t>04.22.060</t>
  </si>
  <si>
    <t>Remoção de transformador de potência trifásico até 225 kVA, a óleo, em poste singelo</t>
  </si>
  <si>
    <t>04.22.100</t>
  </si>
  <si>
    <t>Remoção de tubulação elétrica aparente com diâmetro externo acima de 50 mm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</si>
  <si>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</si>
  <si>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</si>
  <si>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</si>
  <si>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</si>
  <si>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</si>
  <si>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</si>
  <si>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</si>
  <si>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Remoção de vergalhão</t>
  </si>
  <si>
    <t>04.30</t>
  </si>
  <si>
    <t>Retirada em instalação hidráulica</t>
  </si>
  <si>
    <t>04.30.020</t>
  </si>
  <si>
    <t>Remoção de calha ou rufo</t>
  </si>
  <si>
    <t>04.30.040</t>
  </si>
  <si>
    <t>Remoção de condutor aparente</t>
  </si>
  <si>
    <t>04.30.060</t>
  </si>
  <si>
    <t>Remoção de tubulação hidráulica em geral, incluindo conexões, caixas e ralos</t>
  </si>
  <si>
    <t>04.30.080</t>
  </si>
  <si>
    <t>Remoção de hidrante de parede completo</t>
  </si>
  <si>
    <t>04.30.100</t>
  </si>
  <si>
    <t>Remoção de reservatório em fibrocimento até 1000 litros</t>
  </si>
  <si>
    <t>04.31</t>
  </si>
  <si>
    <t>Retirada em instalação de combate a incêndio</t>
  </si>
  <si>
    <t>04.31.010</t>
  </si>
  <si>
    <t>Retirada de bico de sprinkler</t>
  </si>
  <si>
    <t>04.35</t>
  </si>
  <si>
    <t>Retirada de sistema e equipamento de conforto mecânico</t>
  </si>
  <si>
    <t>04.35.050</t>
  </si>
  <si>
    <t>Retirada de aparelho de ar condicionado portátil</t>
  </si>
  <si>
    <t>04.40</t>
  </si>
  <si>
    <t>Retirada diversa de peças pré-moldadas</t>
  </si>
  <si>
    <t>04.40.010</t>
  </si>
  <si>
    <t>04.40.020</t>
  </si>
  <si>
    <t>Retirada de soleira ou peitoril em geral</t>
  </si>
  <si>
    <t>04.40.030</t>
  </si>
  <si>
    <t>Retirada manual de guia pré-moldada, inclusive limpeza e empilhamento</t>
  </si>
  <si>
    <t>04.40.050</t>
  </si>
  <si>
    <t>04.40.070</t>
  </si>
  <si>
    <t>Retirada manual de paralelepípedo ou lajota de concreto, inclusive limpeza e empilhamento</t>
  </si>
  <si>
    <t>05</t>
  </si>
  <si>
    <t>TRANSPORTE E MOVIMENTAÇÃO, DENTRO E FORA DA OBRA</t>
  </si>
  <si>
    <t>05.04</t>
  </si>
  <si>
    <t>Transporte de material solto</t>
  </si>
  <si>
    <t>05.04.060</t>
  </si>
  <si>
    <t>Transporte manual horizontal e/ou vertical de entulho até o local de despejo - ensacado</t>
  </si>
  <si>
    <t>05.07</t>
  </si>
  <si>
    <t>Transporte comercial, carreteiro e aluguel</t>
  </si>
  <si>
    <t>05.07.040</t>
  </si>
  <si>
    <t>Remoção de entulho separado de obra com caçamba metálica - terra, alvenaria, concreto, argamassa, madeira, papel, plástico ou metal</t>
  </si>
  <si>
    <t>05.07.050</t>
  </si>
  <si>
    <t>Remoção de entulho de obra com caçamba metálica - material volumoso e misturado por alvenaria, terra, madeira, papel, plástico e metal</t>
  </si>
  <si>
    <t>05.07.060</t>
  </si>
  <si>
    <t>Remoção de entulho de obra com caçamba metálica - material rejeitado e misturado por vegetação, isopor, manta asfáltica e lã de vidro</t>
  </si>
  <si>
    <t>05.07.070</t>
  </si>
  <si>
    <t>Remoção de entulho de obra com caçamba metálica - gesso e/ou drywall</t>
  </si>
  <si>
    <t>05.08</t>
  </si>
  <si>
    <t>Transporte mecanizado de material solto</t>
  </si>
  <si>
    <t>05.08.060</t>
  </si>
  <si>
    <t>Transporte de entulho, para distâncias superiores ao 3° km até o 5° km</t>
  </si>
  <si>
    <t>05.08.080</t>
  </si>
  <si>
    <t>Transporte de entulho, para distâncias superiores ao 5° km até o 10° km</t>
  </si>
  <si>
    <t>05.08.100</t>
  </si>
  <si>
    <t>Transporte de entulho, para distâncias superiores ao 10° km até o 15° km</t>
  </si>
  <si>
    <t>05.08.120</t>
  </si>
  <si>
    <t>Transporte de entulho, para distâncias superiores ao 15° km até o 20° km</t>
  </si>
  <si>
    <t>05.08.140</t>
  </si>
  <si>
    <t>Transporte de entulho, para distâncias superiores ao 20° km</t>
  </si>
  <si>
    <t>m³xkm</t>
  </si>
  <si>
    <t>05.08.220</t>
  </si>
  <si>
    <t>05.09</t>
  </si>
  <si>
    <t>Taxas de recolhimento</t>
  </si>
  <si>
    <t>t</t>
  </si>
  <si>
    <t>05.09.006</t>
  </si>
  <si>
    <t>05.09.007</t>
  </si>
  <si>
    <t>Taxa de destinação de resíduo sólido em aterro, tipo solo/terra</t>
  </si>
  <si>
    <t>05.09.008</t>
  </si>
  <si>
    <t>Transporte e taxa de destinação de resíduo sólido em aterro, tipo telhas cimento amianto</t>
  </si>
  <si>
    <t>05.10</t>
  </si>
  <si>
    <t>Transporte mecanizado de solo</t>
  </si>
  <si>
    <t>05.10.010</t>
  </si>
  <si>
    <t>Carregamento mecanizado de solo de 1ª e 2ª categoria</t>
  </si>
  <si>
    <t>05.10.020</t>
  </si>
  <si>
    <t>Transporte de solo de 1ª e 2ª categoria por caminhão até o 2° km</t>
  </si>
  <si>
    <t>05.10.021</t>
  </si>
  <si>
    <t>Transporte de solo de 1ª e 2ª categoria por caminhão para distâncias superiores ao 2° km até o 3° km</t>
  </si>
  <si>
    <t>05.10.022</t>
  </si>
  <si>
    <t>Transporte de solo de 1ª e 2ª categoria por caminhão para distâncias superiores ao 3° km até o 5° km</t>
  </si>
  <si>
    <t>05.10.023</t>
  </si>
  <si>
    <t>Transporte de solo de 1ª e 2ª categoria por caminhão para distâncias superiores ao 5° km até o 10° km</t>
  </si>
  <si>
    <t>05.10.024</t>
  </si>
  <si>
    <t>Transporte de solo de 1ª e 2ª categoria por caminhão para distâncias superiores ao 10° km até o 15° km</t>
  </si>
  <si>
    <t>05.10.025</t>
  </si>
  <si>
    <t>Transporte de solo de 1ª e 2ª categoria por caminhão para distâncias superiores ao 15° km até o 20° km</t>
  </si>
  <si>
    <t>05.10.026</t>
  </si>
  <si>
    <t>Transporte de solo de 1ª e 2ª categoria por caminhão para distâncias superiores ao 20° km</t>
  </si>
  <si>
    <t>05.10.030</t>
  </si>
  <si>
    <t>Transporte de solo brejoso por caminhão até o 2° km</t>
  </si>
  <si>
    <t>05.10.031</t>
  </si>
  <si>
    <t>Transporte de solo brejoso por caminhão para distâncias superiores ao 2° km até o 3° km</t>
  </si>
  <si>
    <t>05.10.032</t>
  </si>
  <si>
    <t>Transporte de solo brejoso por caminhão para distâncias superiores ao 3° km até o 5° km</t>
  </si>
  <si>
    <t>05.10.033</t>
  </si>
  <si>
    <t>Transporte de solo brejoso por caminhão para distâncias superiores ao 5° km até o 10° km</t>
  </si>
  <si>
    <t>05.10.034</t>
  </si>
  <si>
    <t>Transporte de solo brejoso por caminhão para distâncias superiores ao 10° km até o 15° km</t>
  </si>
  <si>
    <t>05.10.035</t>
  </si>
  <si>
    <t>Transporte de solo brejoso por caminhão para distâncias superiores ao 15° km até o 20° km</t>
  </si>
  <si>
    <t>05.10.036</t>
  </si>
  <si>
    <t>Transporte de solo brejoso por caminhão para distâncias superiores ao 20° km</t>
  </si>
  <si>
    <t>06</t>
  </si>
  <si>
    <t>SERVIÇO EM SOLO E ROCHA, MANUAL</t>
  </si>
  <si>
    <t>06.01</t>
  </si>
  <si>
    <t>Escavação manual em campo aberto de solo, exceto rocha</t>
  </si>
  <si>
    <t>06.01.020</t>
  </si>
  <si>
    <t>Escavação manual em solo de 1ª e 2ª categoria em campo aberto</t>
  </si>
  <si>
    <t>06.01.040</t>
  </si>
  <si>
    <t>Escavação manual em solo brejoso em campo aberto</t>
  </si>
  <si>
    <t>06.02</t>
  </si>
  <si>
    <t>Escavação manual em valas e buracos de solo, exceto rocha</t>
  </si>
  <si>
    <t>06.02.020</t>
  </si>
  <si>
    <t>06.02.040</t>
  </si>
  <si>
    <t>06.11</t>
  </si>
  <si>
    <t>Reaterro manual sem fornecimento de material</t>
  </si>
  <si>
    <t>06.11.020</t>
  </si>
  <si>
    <t>Reaterro manual para simples regularização sem compactação</t>
  </si>
  <si>
    <t>06.11.040</t>
  </si>
  <si>
    <t>Reaterro manual apiloado sem controle de compactação</t>
  </si>
  <si>
    <t>06.11.060</t>
  </si>
  <si>
    <t>Reaterro manual com adição de 2% de cimento</t>
  </si>
  <si>
    <t>06.12</t>
  </si>
  <si>
    <t>Aterro manual sem fornecimento de material</t>
  </si>
  <si>
    <t>06.12.020</t>
  </si>
  <si>
    <t>Aterro manual apiloado de área interna com maço de 30 kg</t>
  </si>
  <si>
    <t>06.14</t>
  </si>
  <si>
    <t>Carga / carregamento e descarga manual</t>
  </si>
  <si>
    <t>06.14.020</t>
  </si>
  <si>
    <t>Carga manual de solo</t>
  </si>
  <si>
    <t>07</t>
  </si>
  <si>
    <t>SERVIÇO EM SOLO E ROCHA, MECANIZADO</t>
  </si>
  <si>
    <t>07.01</t>
  </si>
  <si>
    <t>Escavação ou corte mecanizados em campo aberto de solo, exceto rocha</t>
  </si>
  <si>
    <t>07.01.010</t>
  </si>
  <si>
    <t>Escavação e carga mecanizada para exploração de solo em jazida</t>
  </si>
  <si>
    <t>07.01.020</t>
  </si>
  <si>
    <t>Escavação e carga mecanizada em solo de 1ª categoria, em campo aberto</t>
  </si>
  <si>
    <t>07.01.060</t>
  </si>
  <si>
    <t>Escavação e carga mecanizada em solo de 2ª categoria, em campo aberto</t>
  </si>
  <si>
    <t>07.01.120</t>
  </si>
  <si>
    <t>07.02</t>
  </si>
  <si>
    <t>Escavação mecanizada de valas e buracos em solo, exceto rocha</t>
  </si>
  <si>
    <t>07.02.020</t>
  </si>
  <si>
    <t>07.02.040</t>
  </si>
  <si>
    <t>07.02.060</t>
  </si>
  <si>
    <t>07.02.080</t>
  </si>
  <si>
    <t>07.05</t>
  </si>
  <si>
    <t>Escavação mecanizada em solo brejoso ou turfa</t>
  </si>
  <si>
    <t>07.05.010</t>
  </si>
  <si>
    <t>Escavação e carga mecanizada em solo brejoso ou turfa</t>
  </si>
  <si>
    <t>07.05.020</t>
  </si>
  <si>
    <t>Escavação e carga mecanizada em solo vegetal superficial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</si>
  <si>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</si>
  <si>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</si>
  <si>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</si>
  <si>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</si>
  <si>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</si>
  <si>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Apiloamento e nivelamento mecanizado de solo</t>
  </si>
  <si>
    <t>07.10.020</t>
  </si>
  <si>
    <t>Espalhamento de solo em bota-fora com compactação sem controle</t>
  </si>
  <si>
    <t>07.11</t>
  </si>
  <si>
    <t>Reaterro mecanizado sem fornecimento de material</t>
  </si>
  <si>
    <t>07.11.020</t>
  </si>
  <si>
    <t>Reaterro compactado mecanizado de vala ou cava com compactador</t>
  </si>
  <si>
    <t>07.11.040</t>
  </si>
  <si>
    <t>Reaterro compactado mecanizado de vala ou cava com rolo, mínimo de 95% PN</t>
  </si>
  <si>
    <t>07.12</t>
  </si>
  <si>
    <t>Aterro mecanizado sem fornecimento de material</t>
  </si>
  <si>
    <t>07.12.010</t>
  </si>
  <si>
    <t>Compactação de aterro mecanizado mínimo de 95% PN, sem fornecimento de solo em áreas fechadas</t>
  </si>
  <si>
    <t>07.12.020</t>
  </si>
  <si>
    <t>Compactação de aterro mecanizado mínimo de 95% PN, sem fornecimento de solo em campo aberto</t>
  </si>
  <si>
    <t>07.12.030</t>
  </si>
  <si>
    <t>Compactação de aterro mecanizado a 100% PN, sem fornecimento de solo em campo aberto</t>
  </si>
  <si>
    <t>07.12.040</t>
  </si>
  <si>
    <t>Aterro mecanizado por compensação, solo de 1ª categoria em campo aberto, sem compactação do aterro</t>
  </si>
  <si>
    <t>08</t>
  </si>
  <si>
    <t>ESCORAMENTO, CONTENÇÃO E DRENAGEM</t>
  </si>
  <si>
    <t>08.01</t>
  </si>
  <si>
    <t>Escoramento</t>
  </si>
  <si>
    <t>08.01.020</t>
  </si>
  <si>
    <t>Escoramento de solo contínuo</t>
  </si>
  <si>
    <t>08.01.040</t>
  </si>
  <si>
    <t>Escoramento de solo descontínuo</t>
  </si>
  <si>
    <t>08.01.060</t>
  </si>
  <si>
    <t>Escoramento de solo pontaletado</t>
  </si>
  <si>
    <t>08.01.080</t>
  </si>
  <si>
    <t>Escoramento de solo especial</t>
  </si>
  <si>
    <t>08.01.100</t>
  </si>
  <si>
    <t>08.01.110</t>
  </si>
  <si>
    <t>08.01.120</t>
  </si>
  <si>
    <t>08.02</t>
  </si>
  <si>
    <t>Cimbramento</t>
  </si>
  <si>
    <t>08.02.020</t>
  </si>
  <si>
    <t>Cimbramento em madeira com estroncas de eucalipto</t>
  </si>
  <si>
    <t>08.02.040</t>
  </si>
  <si>
    <t>Cimbramento em perfil metálico para obras de arte</t>
  </si>
  <si>
    <t>08.02.050</t>
  </si>
  <si>
    <t>Cimbramento tubular metálico</t>
  </si>
  <si>
    <t>m³xmês</t>
  </si>
  <si>
    <t>08.02.060</t>
  </si>
  <si>
    <t>Montagem e desmontagem de cimbramento tubular metálico</t>
  </si>
  <si>
    <t>08.03</t>
  </si>
  <si>
    <t>Descimbramento</t>
  </si>
  <si>
    <t>08.03.020</t>
  </si>
  <si>
    <t>Descimbramento em madeira</t>
  </si>
  <si>
    <t>08.05</t>
  </si>
  <si>
    <t>Manta, filtro e dreno</t>
  </si>
  <si>
    <t>08.05.010</t>
  </si>
  <si>
    <t>08.05.100</t>
  </si>
  <si>
    <t>Dreno com pedra britada</t>
  </si>
  <si>
    <t>08.05.110</t>
  </si>
  <si>
    <t>Dreno com areia grossa</t>
  </si>
  <si>
    <t>08.05.180</t>
  </si>
  <si>
    <t>Manta geotêxtil com resistência à tração longitudinal de 10kN/m e transversal de 9kN/m</t>
  </si>
  <si>
    <t>08.05.190</t>
  </si>
  <si>
    <t>Manta geotêxtil com resistência à tração longitudinal de 16kN/m e transversal de 14kN/m</t>
  </si>
  <si>
    <t>08.05.220</t>
  </si>
  <si>
    <t>Manta geotêxtil com resistência à tração longitudinal de 31kN/m e transversal de 27kN/m</t>
  </si>
  <si>
    <t>08.06</t>
  </si>
  <si>
    <t>Barbacã</t>
  </si>
  <si>
    <t>08.06.040</t>
  </si>
  <si>
    <t>Barbacã em tubo de PVC com diâmetro 50 mm</t>
  </si>
  <si>
    <t>08.06.060</t>
  </si>
  <si>
    <t>Barbacã em tubo de PVC com diâmetro 75 mm</t>
  </si>
  <si>
    <t>08.06.080</t>
  </si>
  <si>
    <t>Barbacã em tubo de PVC com diâmetro 100 mm</t>
  </si>
  <si>
    <t>08.07</t>
  </si>
  <si>
    <t>Esgotamento</t>
  </si>
  <si>
    <t>08.07.050</t>
  </si>
  <si>
    <t>Taxa de mobilização e desmobilização de equipamentos para execução de rebaixamento de lençol freático</t>
  </si>
  <si>
    <t>08.07.060</t>
  </si>
  <si>
    <t>Locação de conjunto de bombeamento a vácuo para rebaixamento de lençol freático, com até 50 ponteiras e potência até 15 HP, mínimo 30 dias</t>
  </si>
  <si>
    <t>cjxdia</t>
  </si>
  <si>
    <t>08.07.070</t>
  </si>
  <si>
    <t>08.07.090</t>
  </si>
  <si>
    <t>Esgotamento de águas superficiais com bomba de superfície ou submersa</t>
  </si>
  <si>
    <t>HPxh</t>
  </si>
  <si>
    <t>08.10</t>
  </si>
  <si>
    <t>Contenção</t>
  </si>
  <si>
    <t>08.10.040</t>
  </si>
  <si>
    <t>Enrocamento com pedra arrumada</t>
  </si>
  <si>
    <t>08.10.060</t>
  </si>
  <si>
    <t>Enrocamento com pedra assentada</t>
  </si>
  <si>
    <t>08.10.108</t>
  </si>
  <si>
    <t>08.10.109</t>
  </si>
  <si>
    <t>09</t>
  </si>
  <si>
    <t>FORMA</t>
  </si>
  <si>
    <t>09.01</t>
  </si>
  <si>
    <t>Forma em tábua</t>
  </si>
  <si>
    <t>09.01.020</t>
  </si>
  <si>
    <t>Forma em madeira comum para fundação</t>
  </si>
  <si>
    <t>09.01.030</t>
  </si>
  <si>
    <t>Forma em madeira comum para estrutura</t>
  </si>
  <si>
    <t>09.01.040</t>
  </si>
  <si>
    <t>Forma em madeira comum para caixão perdido</t>
  </si>
  <si>
    <t>09.01.150</t>
  </si>
  <si>
    <t>09.01.160</t>
  </si>
  <si>
    <t>Desmontagem de forma em madeira para estrutura de vigas, com tábuas</t>
  </si>
  <si>
    <t>09.02</t>
  </si>
  <si>
    <t>Forma em madeira compensada</t>
  </si>
  <si>
    <t>09.02.020</t>
  </si>
  <si>
    <t>Forma plana em compensado para estrutura convencional</t>
  </si>
  <si>
    <t>09.02.040</t>
  </si>
  <si>
    <t>Forma plana em compensado para estrutura aparente</t>
  </si>
  <si>
    <t>09.02.060</t>
  </si>
  <si>
    <t>Forma curva em compensado para estrutura aparente</t>
  </si>
  <si>
    <t>09.02.080</t>
  </si>
  <si>
    <t>Forma plana em compensado para obra de arte, sem cimbramento</t>
  </si>
  <si>
    <t>09.02.100</t>
  </si>
  <si>
    <t>Forma em compensado para encamisamento de tubulão</t>
  </si>
  <si>
    <t>09.02.120</t>
  </si>
  <si>
    <t>Forma ripada de 5 cm na vertical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</si>
  <si>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</si>
  <si>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</si>
  <si>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</si>
  <si>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</si>
  <si>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</si>
  <si>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</si>
  <si>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</si>
  <si>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Forma em papelão</t>
  </si>
  <si>
    <t>09.04.020</t>
  </si>
  <si>
    <t>Forma em tubo de papelão com diâmetro de 25 cm</t>
  </si>
  <si>
    <t>09.04.030</t>
  </si>
  <si>
    <t>Forma em tubo de papelão com diâmetro de 30 cm</t>
  </si>
  <si>
    <t>09.04.040</t>
  </si>
  <si>
    <t>Forma em tubo de papelão com diâmetro de 35 cm</t>
  </si>
  <si>
    <t>09.04.050</t>
  </si>
  <si>
    <t>Forma em tubo de papelão com diâmetro de 40 cm</t>
  </si>
  <si>
    <t>09.04.060</t>
  </si>
  <si>
    <t>Forma em tubo de papelão com diâmetro de 45 cm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</si>
  <si>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</si>
  <si>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</si>
  <si>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</si>
  <si>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</si>
  <si>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</si>
  <si>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</si>
  <si>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</si>
  <si>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Armadura em barra</t>
  </si>
  <si>
    <t>10.01.020</t>
  </si>
  <si>
    <t>Armadura em barra de aço CA-25 fyk = 250 MPa</t>
  </si>
  <si>
    <t>10.01.040</t>
  </si>
  <si>
    <t>Armadura em barra de aço CA-50 (A ou B) fyk = 500 MPa</t>
  </si>
  <si>
    <t>10.01.060</t>
  </si>
  <si>
    <t>Armadura em barra de aço CA-60 (A ou B) fyk = 600 MPa</t>
  </si>
  <si>
    <t>10.02</t>
  </si>
  <si>
    <t>Armadura em tela</t>
  </si>
  <si>
    <t>10.02.020</t>
  </si>
  <si>
    <t>Armadura em tela soldada de aço</t>
  </si>
  <si>
    <t>11</t>
  </si>
  <si>
    <t>CONCRETO, MASSA E LASTRO</t>
  </si>
  <si>
    <t>11.01</t>
  </si>
  <si>
    <t>Concreto usinado com controle fck - fornecimento do material</t>
  </si>
  <si>
    <t>11.01.100</t>
  </si>
  <si>
    <t>11.01.130</t>
  </si>
  <si>
    <t>11.01.160</t>
  </si>
  <si>
    <t>11.01.170</t>
  </si>
  <si>
    <t>11.01.190</t>
  </si>
  <si>
    <t>11.01.260</t>
  </si>
  <si>
    <t>11.01.290</t>
  </si>
  <si>
    <t>11.01.320</t>
  </si>
  <si>
    <t>11.01.321</t>
  </si>
  <si>
    <t>11.01.350</t>
  </si>
  <si>
    <t>11.01.510</t>
  </si>
  <si>
    <t>11.01.630</t>
  </si>
  <si>
    <t>11.02</t>
  </si>
  <si>
    <t>Concreto usinado não estrutural - fornecimento do material</t>
  </si>
  <si>
    <t>11.02.020</t>
  </si>
  <si>
    <t>Concreto usinado não estrutural mínimo 150 kg cimento / m³</t>
  </si>
  <si>
    <t>11.02.040</t>
  </si>
  <si>
    <t>Concreto usinado não estrutural mínimo 200 kg cimento / m³</t>
  </si>
  <si>
    <t>11.02.060</t>
  </si>
  <si>
    <t>Concreto usinado não estrutural mínimo 300 kg cimento / m³</t>
  </si>
  <si>
    <t>11.03</t>
  </si>
  <si>
    <t>Concreto executado no local com controle fck - fornecimento do material</t>
  </si>
  <si>
    <t>11.03.090</t>
  </si>
  <si>
    <t>11.03.140</t>
  </si>
  <si>
    <t>11.04</t>
  </si>
  <si>
    <t>Concreto não estrutural executado no local - fornecimento do material</t>
  </si>
  <si>
    <t>11.04.020</t>
  </si>
  <si>
    <t>Concreto não estrutural executado no local, mínimo 150 kg cimento / m³</t>
  </si>
  <si>
    <t>11.04.040</t>
  </si>
  <si>
    <t>Concreto não estrutural executado no local, mínimo 200 kg cimento / m³</t>
  </si>
  <si>
    <t>11.04.060</t>
  </si>
  <si>
    <t>Concreto não estrutural executado no local, mínimo 300 kg cimento / m³</t>
  </si>
  <si>
    <t>11.05</t>
  </si>
  <si>
    <t>Concreto e argamassa especial</t>
  </si>
  <si>
    <t>11.05.010</t>
  </si>
  <si>
    <t>Argamassa em solo e cimento a 5% em peso</t>
  </si>
  <si>
    <t>11.05.030</t>
  </si>
  <si>
    <t>Argamassa graute expansiva autonivelante de alta resistência</t>
  </si>
  <si>
    <t>11.05.040</t>
  </si>
  <si>
    <t>Argamassa graute</t>
  </si>
  <si>
    <t>11.05.060</t>
  </si>
  <si>
    <t>11.05.120</t>
  </si>
  <si>
    <t>Execução de concreto projetado - consumo de cimento 350 kg/m³</t>
  </si>
  <si>
    <t>11.16</t>
  </si>
  <si>
    <t>Lançamento e aplicação</t>
  </si>
  <si>
    <t>11.16.020</t>
  </si>
  <si>
    <t>Lançamento, espalhamento e adensamento de concreto ou massa em lastro e/ou enchimento</t>
  </si>
  <si>
    <t>11.16.040</t>
  </si>
  <si>
    <t>Lançamento e adensamento de concreto ou massa em fundação</t>
  </si>
  <si>
    <t>11.16.060</t>
  </si>
  <si>
    <t>Lançamento e adensamento de concreto ou massa em estrutura</t>
  </si>
  <si>
    <t>11.16.080</t>
  </si>
  <si>
    <t>Lançamento e adensamento de concreto ou massa por bombeamento</t>
  </si>
  <si>
    <t>11.16.220</t>
  </si>
  <si>
    <t>Nivelamento de piso em concreto com acabadora de superfície</t>
  </si>
  <si>
    <t>11.18</t>
  </si>
  <si>
    <t>Lastro e enchimento</t>
  </si>
  <si>
    <t>11.18.020</t>
  </si>
  <si>
    <t>Lastro de areia</t>
  </si>
  <si>
    <t>11.18.040</t>
  </si>
  <si>
    <t>Lastro de pedra britada</t>
  </si>
  <si>
    <t>11.18.060</t>
  </si>
  <si>
    <t>Lona plástica</t>
  </si>
  <si>
    <t>11.18.070</t>
  </si>
  <si>
    <t>Enchimento de laje com concreto celular com densidade de 1.200 kg/m³</t>
  </si>
  <si>
    <t>11.18.080</t>
  </si>
  <si>
    <t>Enchimento de laje com tijolos cerâmicos furados</t>
  </si>
  <si>
    <t>11.18.110</t>
  </si>
  <si>
    <t>Enchimento de nichos em geral, com material proveniente de entulho</t>
  </si>
  <si>
    <t>11.18.140</t>
  </si>
  <si>
    <t>Lastro e/ou fundação em rachão mecanizado</t>
  </si>
  <si>
    <t>11.18.150</t>
  </si>
  <si>
    <t>Lastro e/ou fundação em rachão manual</t>
  </si>
  <si>
    <t>11.18.160</t>
  </si>
  <si>
    <t>Enchimento de nichos em geral, com areia</t>
  </si>
  <si>
    <t>11.18.180</t>
  </si>
  <si>
    <t>Colchão de areia</t>
  </si>
  <si>
    <t>11.18.190</t>
  </si>
  <si>
    <t>Enchimento de nichos com poliestireno expandido do tipo P-1</t>
  </si>
  <si>
    <t>11.20</t>
  </si>
  <si>
    <t>Reparos, conservações e complementos - GRUPO 11</t>
  </si>
  <si>
    <t>11.20.030</t>
  </si>
  <si>
    <t>Cura química de concreto à base de película emulsionada</t>
  </si>
  <si>
    <t>11.20.050</t>
  </si>
  <si>
    <t>Corte de junta de dilatação, com serra de disco diamantado para pisos</t>
  </si>
  <si>
    <t>11.20.090</t>
  </si>
  <si>
    <t>Selante endurecedor de concreto antipó</t>
  </si>
  <si>
    <t>11.20.120</t>
  </si>
  <si>
    <t>Reparo superficial com argamassa polimérica (tixotrópica), bicomponente</t>
  </si>
  <si>
    <t>11.20.130</t>
  </si>
  <si>
    <t>Tratamento de fissuras estáveis (não ativas) em elementos de concreto</t>
  </si>
  <si>
    <t>12</t>
  </si>
  <si>
    <t>FUNDAÇÃO PROFUNDA</t>
  </si>
  <si>
    <t>12.01</t>
  </si>
  <si>
    <t>Broca</t>
  </si>
  <si>
    <t>Broca em concreto armado diâmetro de 20 cm - completa</t>
  </si>
  <si>
    <t>Broca em concreto armado diâmetro de 25 cm - completa</t>
  </si>
  <si>
    <t>Broca em concreto armado diâmetro de 30 cm - completa</t>
  </si>
  <si>
    <t>12.04</t>
  </si>
  <si>
    <t>Estaca pré-moldada de concreto</t>
  </si>
  <si>
    <t>12.04.010</t>
  </si>
  <si>
    <t>Taxa de mobilização e desmobilização de equipamentos para execução de estaca pré-moldada</t>
  </si>
  <si>
    <t>12.04.020</t>
  </si>
  <si>
    <t>Estaca pré-moldada de concreto até 20 t</t>
  </si>
  <si>
    <t>12.04.030</t>
  </si>
  <si>
    <t>Estaca pré-moldada de concreto até 30 t</t>
  </si>
  <si>
    <t>12.04.040</t>
  </si>
  <si>
    <t>Estaca pré-moldada de concreto até 40 t</t>
  </si>
  <si>
    <t>12.04.050</t>
  </si>
  <si>
    <t>Estaca pré-moldada de concreto até 50 t</t>
  </si>
  <si>
    <t>12.04.060</t>
  </si>
  <si>
    <t>Estaca pré-moldada de concreto até 60 t</t>
  </si>
  <si>
    <t>12.04.070</t>
  </si>
  <si>
    <t>Estaca pré-moldada de concreto até 70 t</t>
  </si>
  <si>
    <t>12.05</t>
  </si>
  <si>
    <t>Estaca escavada mecanicamente</t>
  </si>
  <si>
    <t>12.05.010</t>
  </si>
  <si>
    <t>Taxa de mobilização e desmobilização de equipamentos para execução de estaca escavada</t>
  </si>
  <si>
    <t>12.05.020</t>
  </si>
  <si>
    <t>Estaca escavada mecanicamente, diâmetro de 25 cm até 20 t</t>
  </si>
  <si>
    <t>12.05.030</t>
  </si>
  <si>
    <t>Estaca escavada mecanicamente, diâmetro de 30 cm até 30 t</t>
  </si>
  <si>
    <t>12.05.040</t>
  </si>
  <si>
    <t>Estaca escavada mecanicamente, diâmetro de 35 cm até 40 t</t>
  </si>
  <si>
    <t>12.05.150</t>
  </si>
  <si>
    <t>Estaca escavada mecanicamente, diâmetro de 40 cm até 50 t</t>
  </si>
  <si>
    <t>12.06</t>
  </si>
  <si>
    <t>Estaca tipo STRAUSS</t>
  </si>
  <si>
    <t>12.06.010</t>
  </si>
  <si>
    <t>Taxa de mobilização e desmobilização de equipamentos para execução de estaca tipo Strauss</t>
  </si>
  <si>
    <t>12.06.020</t>
  </si>
  <si>
    <t>Estaca tipo Strauss, diâmetro de 25 cm até 20 t</t>
  </si>
  <si>
    <t>12.06.030</t>
  </si>
  <si>
    <t>Estaca tipo Strauss, diâmetro de 32 cm até 30 t</t>
  </si>
  <si>
    <t>12.06.040</t>
  </si>
  <si>
    <t>Estaca tipo Strauss, diâmetro de 38 cm até 40 t</t>
  </si>
  <si>
    <t>12.06.080</t>
  </si>
  <si>
    <t>Estaca tipo Strauss, diâmetro de 45 cm até 60 t</t>
  </si>
  <si>
    <t>12.07</t>
  </si>
  <si>
    <t>Estaca tipo RAIZ</t>
  </si>
  <si>
    <t>12.07.010</t>
  </si>
  <si>
    <t>Taxa de mobilização e desmobilização de equipamentos para execução de estaca tipo Raiz em solo</t>
  </si>
  <si>
    <t>12.07.030</t>
  </si>
  <si>
    <t>Estaca tipo Raiz, diâmetro de 10 cm para 10 t, em solo</t>
  </si>
  <si>
    <t>12.07.050</t>
  </si>
  <si>
    <t>Estaca tipo Raiz, diâmetro de 12 cm para 15 t, em solo</t>
  </si>
  <si>
    <t>12.07.060</t>
  </si>
  <si>
    <t>Estaca tipo Raiz, diâmetro de 15 cm para 25 t, em solo</t>
  </si>
  <si>
    <t>12.07.070</t>
  </si>
  <si>
    <t>Estaca tipo Raiz, diâmetro de 16 cm para 35 t, em solo</t>
  </si>
  <si>
    <t>12.07.090</t>
  </si>
  <si>
    <t>Estaca tipo Raiz, diâmetro de 20 cm para 50 t, em solo</t>
  </si>
  <si>
    <t>12.07.100</t>
  </si>
  <si>
    <t>Estaca tipo Raiz, diâmetro de 25 cm para 80 t, em solo</t>
  </si>
  <si>
    <t>12.07.110</t>
  </si>
  <si>
    <t>Estaca tipo Raiz, diâmetro de 31 cm para 100 t, em solo</t>
  </si>
  <si>
    <t>12.07.130</t>
  </si>
  <si>
    <t>Estaca tipo Raiz, diâmetro de 40 cm para 130 t, em solo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</si>
  <si>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</si>
  <si>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</si>
  <si>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</si>
  <si>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</si>
  <si>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</si>
  <si>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</si>
  <si>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</si>
  <si>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</si>
  <si>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</si>
  <si>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</si>
  <si>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</si>
  <si>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</si>
  <si>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12.09</t>
  </si>
  <si>
    <t>Tubulão</t>
  </si>
  <si>
    <t>12.09.010</t>
  </si>
  <si>
    <t>Taxa de mobilização e desmobilização de equipamentos para execução de tubulão escavado mecanicamente</t>
  </si>
  <si>
    <t>12.09.020</t>
  </si>
  <si>
    <t>Abertura de fuste mecanizado diâmetro de 50 cm</t>
  </si>
  <si>
    <t>12.09.040</t>
  </si>
  <si>
    <t>Abertura de fuste mecanizado diâmetro de 60 cm</t>
  </si>
  <si>
    <t>12.09.060</t>
  </si>
  <si>
    <t>Abertura de fuste mecanizado diâmetro de 80 cm</t>
  </si>
  <si>
    <t>12.09.140</t>
  </si>
  <si>
    <t>Escavação manual em campo aberto para tubulão, fuste e/ou base</t>
  </si>
  <si>
    <t>12.12</t>
  </si>
  <si>
    <t>Estaca hélice contínua</t>
  </si>
  <si>
    <t>12.12.010</t>
  </si>
  <si>
    <t>Taxa de mobilização e desmobilização de equipamentos para execução de estaca tipo hélice contínua em solo</t>
  </si>
  <si>
    <t>12.12.014</t>
  </si>
  <si>
    <t>Estaca tipo hélice contínua, diâmetro de 25 cm em solo</t>
  </si>
  <si>
    <t>12.12.016</t>
  </si>
  <si>
    <t>Estaca tipo hélice contínua, diâmetro de 30 cm em solo</t>
  </si>
  <si>
    <t>12.12.020</t>
  </si>
  <si>
    <t>Estaca tipo hélice contínua, diâmetro de 35 cm em solo</t>
  </si>
  <si>
    <t>12.12.060</t>
  </si>
  <si>
    <t>Estaca tipo hélice contínua, diâmetro de 40 cm em solo</t>
  </si>
  <si>
    <t>12.12.070</t>
  </si>
  <si>
    <t>Estaca tipo hélice contínua, diâmetro de 50 cm em solo</t>
  </si>
  <si>
    <t>12.12.074</t>
  </si>
  <si>
    <t>Estaca tipo hélice contínua, diâmetro de 60 cm em solo</t>
  </si>
  <si>
    <t>12.12.090</t>
  </si>
  <si>
    <t>Estaca tipo hélice contínua, diâmetro de 70 cm em solo</t>
  </si>
  <si>
    <t>12.12.100</t>
  </si>
  <si>
    <t>Estaca tipo hélice contínua, diâmetro de 80 cm em solo</t>
  </si>
  <si>
    <t>12.14</t>
  </si>
  <si>
    <t>Estaca escavada com injeção ou microestaca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</si>
  <si>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</si>
  <si>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</si>
  <si>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</si>
  <si>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</si>
  <si>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</si>
  <si>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</si>
  <si>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</si>
  <si>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</si>
  <si>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</si>
  <si>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PRÉ-FABRICADOS</t>
  </si>
  <si>
    <t>13.01</t>
  </si>
  <si>
    <t>Laje pré-fabricada mista em vigotas treliçadas e lajotas</t>
  </si>
  <si>
    <t>13.02</t>
  </si>
  <si>
    <t>Laje pré-fabricada mista em vigotas protendidas e lajotas</t>
  </si>
  <si>
    <t>13.05</t>
  </si>
  <si>
    <t>Pré-laje</t>
  </si>
  <si>
    <t>13.05.084</t>
  </si>
  <si>
    <t>Pré-laje em painel pré-fabricado treliçado, com EPS, H= 12 cm</t>
  </si>
  <si>
    <t>13.05.090</t>
  </si>
  <si>
    <t>Pré-laje em painel pré-fabricado treliçado, com EPS, H= 16 cm</t>
  </si>
  <si>
    <t>13.05.094</t>
  </si>
  <si>
    <t>Pré-laje em painel pré-fabricado treliçado, com EPS, H= 20 cm</t>
  </si>
  <si>
    <t>13.05.096</t>
  </si>
  <si>
    <t>Pré-laje em painel pré-fabricado treliçado, com EPS, H= 25 cm</t>
  </si>
  <si>
    <t>13.05.110</t>
  </si>
  <si>
    <t>Pré-laje em painel pré-fabricado treliçado, H= 12 cm</t>
  </si>
  <si>
    <t>13.05.150</t>
  </si>
  <si>
    <t>Pré-laje em painel pré-fabricado treliçado, H= 16 cm</t>
  </si>
  <si>
    <t>14</t>
  </si>
  <si>
    <t>ALVENARIA E ELEMENTO DIVISOR</t>
  </si>
  <si>
    <t>14.01</t>
  </si>
  <si>
    <t>Alvenaria de fundação (embasamento)</t>
  </si>
  <si>
    <t>14.01.020</t>
  </si>
  <si>
    <t>Alvenaria de embasamento em tijolo maciço comum</t>
  </si>
  <si>
    <t>14.01.050</t>
  </si>
  <si>
    <t>Alvenaria de embasamento em bloco de concreto de 14 x 19 x 39 cm - classe A</t>
  </si>
  <si>
    <t>14.01.060</t>
  </si>
  <si>
    <t>Alvenaria de embasamento em bloco de concreto de 19 x 19 x 39 cm - classe A</t>
  </si>
  <si>
    <t>14.02</t>
  </si>
  <si>
    <t>Alvenaria com tijolo maciço comum ou especial</t>
  </si>
  <si>
    <t>14.02.020</t>
  </si>
  <si>
    <t>Alvenaria de elevação de 1/4 tijolo maciço comum</t>
  </si>
  <si>
    <t>14.02.030</t>
  </si>
  <si>
    <t>Alvenaria de elevação de 1/2 tijolo maciço comum</t>
  </si>
  <si>
    <t>14.02.040</t>
  </si>
  <si>
    <t>Alvenaria de elevação de 1 tijolo maciço comum</t>
  </si>
  <si>
    <t>14.02.050</t>
  </si>
  <si>
    <t>Alvenaria de elevação de 1 1/2 tijolo maciço comum</t>
  </si>
  <si>
    <t>14.02.070</t>
  </si>
  <si>
    <t>Alvenaria de elevação de 1/2 tijolo maciço aparente</t>
  </si>
  <si>
    <t>14.02.080</t>
  </si>
  <si>
    <t>Alvenaria de elevação de 1 tijolo maciço aparente</t>
  </si>
  <si>
    <t>14.03</t>
  </si>
  <si>
    <t>Alvenaria com tijolo laminado aparente</t>
  </si>
  <si>
    <t>14.03.020</t>
  </si>
  <si>
    <t>Alvenaria de elevação de 1/4 tijolo laminado</t>
  </si>
  <si>
    <t>14.03.040</t>
  </si>
  <si>
    <t>Alvenaria de elevação de 1/2 tijolo laminado</t>
  </si>
  <si>
    <t>14.03.060</t>
  </si>
  <si>
    <t>Alvenaria de elevação de 1 tijolo laminado</t>
  </si>
  <si>
    <t>14.04</t>
  </si>
  <si>
    <t>Alvenaria com bloco cerâmico de vedação</t>
  </si>
  <si>
    <t>14.04.200</t>
  </si>
  <si>
    <t>Alvenaria de bloco cerâmico de vedação, uso revestido, de 9 cm</t>
  </si>
  <si>
    <t>14.04.210</t>
  </si>
  <si>
    <t>Alvenaria de bloco cerâmico de vedação, uso revestido, de 14 cm</t>
  </si>
  <si>
    <t>14.04.220</t>
  </si>
  <si>
    <t>Alvenaria de bloco cerâmico de vedação, uso revestido, de 19 cm</t>
  </si>
  <si>
    <t>14.05</t>
  </si>
  <si>
    <t>Alvenaria com bloco cerâmico estrutural</t>
  </si>
  <si>
    <t>14.05.050</t>
  </si>
  <si>
    <t>Alvenaria de bloco cerâmico estrutural, uso revestido, de 14 cm</t>
  </si>
  <si>
    <t>14.05.060</t>
  </si>
  <si>
    <t>Alvenaria de bloco cerâmico estrutural, uso revestido, de 19 cm</t>
  </si>
  <si>
    <t>14.10</t>
  </si>
  <si>
    <t>Alvenaria com bloco de concreto de vedação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</si>
  <si>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</si>
  <si>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</si>
  <si>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</si>
  <si>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</si>
  <si>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</si>
  <si>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</si>
  <si>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</t>
  </si>
  <si>
    <t>Alvenaria com bloco de concreto estrutural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</si>
  <si>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</si>
  <si>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</si>
  <si>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</si>
  <si>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</si>
  <si>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</si>
  <si>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</si>
  <si>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</si>
  <si>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</si>
  <si>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14.15</t>
  </si>
  <si>
    <t>Alvenaria de concreto celular ou sílico calcário</t>
  </si>
  <si>
    <t>14.15.060</t>
  </si>
  <si>
    <t>Alvenaria em bloco de concreto celular autoclavado de 10 cm, uso revestido - classe C25</t>
  </si>
  <si>
    <t>14.15.100</t>
  </si>
  <si>
    <t>Alvenaria em bloco de concreto celular autoclavado de 12,5 cm, uso revestido - classe C25</t>
  </si>
  <si>
    <t>14.15.120</t>
  </si>
  <si>
    <t>Alvenaria em bloco de concreto celular autoclavado de 15 cm, uso revestido - classe C25</t>
  </si>
  <si>
    <t>14.15.140</t>
  </si>
  <si>
    <t>Alvenaria em bloco de concreto celular autoclavado de 20 cm, uso revestido - classe C25</t>
  </si>
  <si>
    <t>14.20</t>
  </si>
  <si>
    <t>Peças moldadas no local (vergas, pilaretes, etc.)</t>
  </si>
  <si>
    <t>14.20.010</t>
  </si>
  <si>
    <t>Vergas, contravergas e pilaretes de concreto armado</t>
  </si>
  <si>
    <t>14.20.020</t>
  </si>
  <si>
    <t>Cimalha em concreto com pingadeira</t>
  </si>
  <si>
    <t>14.28</t>
  </si>
  <si>
    <t>Elementos vazados (concreto, cerâmica e vidros)</t>
  </si>
  <si>
    <t>14.28.030</t>
  </si>
  <si>
    <t>Elemento vazado em concreto, tipo quadriculado de 39 x 39 x 10 cm</t>
  </si>
  <si>
    <t>14.28.100</t>
  </si>
  <si>
    <t>Elemento vazado em vidro, tipo veneziana capelinha de 20 x 10 x 10 cm</t>
  </si>
  <si>
    <t>Elemento vazado em concreto, tipo veneziana de 39 x 39 x 10 cm</t>
  </si>
  <si>
    <t>14.28.140</t>
  </si>
  <si>
    <t>Elemento vazado em vidro, tipo veneziana de 20 x 20 x 6 cm</t>
  </si>
  <si>
    <t>14.30</t>
  </si>
  <si>
    <t>Divisória e fechamento</t>
  </si>
  <si>
    <t>14.30.010</t>
  </si>
  <si>
    <t>Divisória em placas de granito com espessura de 3 cm</t>
  </si>
  <si>
    <t>14.30.020</t>
  </si>
  <si>
    <t>Divisória em placas de granilite com espessura de 3 cm</t>
  </si>
  <si>
    <t>14.30.070</t>
  </si>
  <si>
    <t>Divisória sanitária em painel laminado melamínico estrutural com perfis em alumínio, inclusive ferragem completa para vão de porta</t>
  </si>
  <si>
    <t>14.30.080</t>
  </si>
  <si>
    <t>Divisão para mictório em placas de mármore branco, com espessura de 3 cm</t>
  </si>
  <si>
    <t>14.30.110</t>
  </si>
  <si>
    <t>Divisória cega tipo naval, acabamento em laminado fenólico melamínico, com espessura de 3,5 cm</t>
  </si>
  <si>
    <t>14.30.160</t>
  </si>
  <si>
    <t>Divisória em placas de gesso acartonado, resistência ao fogo 60 minutos, espessura 120/90mm - 1RF / 1RF LM</t>
  </si>
  <si>
    <t>14.30.190</t>
  </si>
  <si>
    <t>Divisória cega tipo naval com miolo mineral, acabamento em laminado melamínico, com espessura de 3,5 cm</t>
  </si>
  <si>
    <t>14.30.230</t>
  </si>
  <si>
    <t>Divisória painel/vidro/vidro tipo naval, acabamento em laminado fenólico melamínico, com espessura de 3,5 cm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</si>
  <si>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</si>
  <si>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</si>
  <si>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</si>
  <si>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</si>
  <si>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</si>
  <si>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</si>
  <si>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</si>
  <si>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</si>
  <si>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</si>
  <si>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</si>
  <si>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</si>
  <si>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</si>
  <si>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</si>
  <si>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</si>
  <si>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</si>
  <si>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</si>
  <si>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</si>
  <si>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</si>
  <si>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14.30.860</t>
  </si>
  <si>
    <t>Divisória em placas de granilite com espessura de 4 cm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</si>
  <si>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</si>
  <si>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</si>
  <si>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</si>
  <si>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</si>
  <si>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</si>
  <si>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</si>
  <si>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</si>
  <si>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</si>
  <si>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</si>
  <si>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</si>
  <si>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</si>
  <si>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</si>
  <si>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</si>
  <si>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</si>
  <si>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</si>
  <si>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Fechamento em placa cimentícia com espessura de 12 mm</t>
  </si>
  <si>
    <t>14.40</t>
  </si>
  <si>
    <t>Reparos, conservações e complementos - GRUPO 14</t>
  </si>
  <si>
    <t>14.40.040</t>
  </si>
  <si>
    <t>Recolocação de divisórias em chapas com montantes metálicos</t>
  </si>
  <si>
    <t>14.40.060</t>
  </si>
  <si>
    <t>Tela galvanizada para fixação de alvenaria com dimensão de 6x50cm</t>
  </si>
  <si>
    <t>14.40.070</t>
  </si>
  <si>
    <t>Tela galvanizada para fixação de alvenaria com dimensão de 7,5x50cm</t>
  </si>
  <si>
    <t>14.40.080</t>
  </si>
  <si>
    <t>Tela galvanizada para fixação de alvenaria com dimensão de 10,5x50cm</t>
  </si>
  <si>
    <t>14.40.090</t>
  </si>
  <si>
    <t>Tela galvanizada para fixação de alvenaria com dimensão de 12x50cm</t>
  </si>
  <si>
    <t>14.40.100</t>
  </si>
  <si>
    <t>Tela galvanizada para fixação de alvenaria com dimensão de 17x50cm</t>
  </si>
  <si>
    <t>15</t>
  </si>
  <si>
    <t>ESTRUTURA EM MADEIRA, FERRO, ALUMÍNIO E CONCRETO</t>
  </si>
  <si>
    <t>15.01</t>
  </si>
  <si>
    <t>Estrutura em madeira para cobertura</t>
  </si>
  <si>
    <t>15.01.010</t>
  </si>
  <si>
    <t>Estrutura de madeira tesourada para telha de barro - vãos até 7,00 m</t>
  </si>
  <si>
    <t>15.01.020</t>
  </si>
  <si>
    <t>Estrutura de madeira tesourada para telha de barro - vãos de 7,01 a 10,00 m</t>
  </si>
  <si>
    <t>15.01.030</t>
  </si>
  <si>
    <t>Estrutura de madeira tesourada para telha de barro - vãos de 10,01 a 13,00 m</t>
  </si>
  <si>
    <t>15.01.040</t>
  </si>
  <si>
    <t>Estrutura de madeira tesourada para telha de barro - vãos de 13,01 a 18,00 m</t>
  </si>
  <si>
    <t>15.01.110</t>
  </si>
  <si>
    <t>Estrutura de madeira tesourada para telha perfil ondulado - vãos até 7,00 m</t>
  </si>
  <si>
    <t>15.01.120</t>
  </si>
  <si>
    <t>Estrutura de madeira tesourada para telha perfil ondulado - vãos 7,01 a 10,00 m</t>
  </si>
  <si>
    <t>15.01.130</t>
  </si>
  <si>
    <t>Estrutura de madeira tesourada para telha perfil ondulado - vãos 10,01 a 13,00 m</t>
  </si>
  <si>
    <t>15.01.140</t>
  </si>
  <si>
    <t>Estrutura de madeira tesourada para telha perfil ondulado - vãos 13,01 a 18,00 m</t>
  </si>
  <si>
    <t>15.01.210</t>
  </si>
  <si>
    <t>Estrutura pontaletada para telhas de barro</t>
  </si>
  <si>
    <t>15.01.220</t>
  </si>
  <si>
    <t>Estrutura pontaletada para telhas onduladas</t>
  </si>
  <si>
    <t>15.01.310</t>
  </si>
  <si>
    <t>Estrutura em terças para telhas de barro</t>
  </si>
  <si>
    <t>15.01.320</t>
  </si>
  <si>
    <t>Estrutura em terças para telhas perfil e material qualquer, exceto barro</t>
  </si>
  <si>
    <t>15.01.330</t>
  </si>
  <si>
    <t>Estrutura em terças para telhas perfil trapezoidal</t>
  </si>
  <si>
    <t>15.03</t>
  </si>
  <si>
    <t>Estrutura em aço</t>
  </si>
  <si>
    <t>15.03.030</t>
  </si>
  <si>
    <t>Fornecimento e montagem de estrutura em aço ASTM-A36, sem pintura</t>
  </si>
  <si>
    <t>15.03.090</t>
  </si>
  <si>
    <t>Montagem de estrutura metálica em aço, sem pintura</t>
  </si>
  <si>
    <t>15.03.110</t>
  </si>
  <si>
    <t>Fornecimento e montagem de estrutura em aço patinável, sem pintura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</si>
  <si>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</si>
  <si>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</si>
  <si>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</si>
  <si>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</si>
  <si>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15.05</t>
  </si>
  <si>
    <t>Estrutura pré-fabricada de concreto</t>
  </si>
  <si>
    <t>15.05.290</t>
  </si>
  <si>
    <t>Placas, vigas e pilares em concreto armado pré-moldado - fck= 40 MPa</t>
  </si>
  <si>
    <t>15.05.300</t>
  </si>
  <si>
    <t>Mobiliário em concreto armado pré-moldado - fck= 40 MPa</t>
  </si>
  <si>
    <t>15.05.520</t>
  </si>
  <si>
    <t>Placas, vigas e pilares em concreto armado pré-moldado - fck= 35 MPa</t>
  </si>
  <si>
    <t>15.05.530</t>
  </si>
  <si>
    <t>Placas, vigas e pilares em concreto armado pré-moldado - fck= 25 MPa</t>
  </si>
  <si>
    <t>15.05.540</t>
  </si>
  <si>
    <t>Mobiliário em concreto armado pré-moldado - fck= 25 MPa</t>
  </si>
  <si>
    <t>15.20</t>
  </si>
  <si>
    <t>Reparos, conservações e complementos - GRUPO 15</t>
  </si>
  <si>
    <t>15.20.020</t>
  </si>
  <si>
    <t>Fornecimento de peças diversas para estrutura em madeira</t>
  </si>
  <si>
    <t>15.20.040</t>
  </si>
  <si>
    <t>Recolocação de peças lineares em madeira com seção até 60 cm²</t>
  </si>
  <si>
    <t>15.20.060</t>
  </si>
  <si>
    <t>Recolocação de peças lineares em madeira com seção superior a 60 cm²</t>
  </si>
  <si>
    <t>16</t>
  </si>
  <si>
    <t>TELHAMENTO</t>
  </si>
  <si>
    <t>16.02</t>
  </si>
  <si>
    <t>Telhamento em barro</t>
  </si>
  <si>
    <t>16.02.010</t>
  </si>
  <si>
    <t>Telha de barro tipo italiana</t>
  </si>
  <si>
    <t>16.02.020</t>
  </si>
  <si>
    <t>Telha de barro tipo francesa</t>
  </si>
  <si>
    <t>16.02.030</t>
  </si>
  <si>
    <t>Telha de barro tipo romana</t>
  </si>
  <si>
    <t>16.02.045</t>
  </si>
  <si>
    <t>Telha de barro colonial/paulista</t>
  </si>
  <si>
    <t>16.02.060</t>
  </si>
  <si>
    <t>Telha de barro tipo plan</t>
  </si>
  <si>
    <t>16.02.120</t>
  </si>
  <si>
    <t>Emboçamento de beiral em telhas de barro</t>
  </si>
  <si>
    <t>16.02.230</t>
  </si>
  <si>
    <t>Cumeeira de barro emboçado tipos: plan, romana, italiana, francesa e paulistinha</t>
  </si>
  <si>
    <t>16.02.270</t>
  </si>
  <si>
    <t>Espigão de barro emboçado</t>
  </si>
  <si>
    <t>16.03</t>
  </si>
  <si>
    <t>Telhamento em cimento reforçado com fio sintético (CRFS)</t>
  </si>
  <si>
    <t>16.03.010</t>
  </si>
  <si>
    <t>Telhamento em cimento reforçado com fio sintético CRFS - perfil ondulado de 6 mm</t>
  </si>
  <si>
    <t>16.03.020</t>
  </si>
  <si>
    <t>Telhamento em cimento reforçado com fio sintético CRFS - perfil ondulado de 8 mm</t>
  </si>
  <si>
    <t>16.03.030</t>
  </si>
  <si>
    <t>Telhamento em cimento reforçado com fio sintético CRFS - perfil trapezoidal de 44 cm</t>
  </si>
  <si>
    <t>16.03.040</t>
  </si>
  <si>
    <t>Telhamento em cimento reforçado com fio sintético CRFS - perfil modulado</t>
  </si>
  <si>
    <t>16.03.300</t>
  </si>
  <si>
    <t>Cumeeira normal em cimento reforçado com fio sintético CRFS - perfil ondulado</t>
  </si>
  <si>
    <t>16.03.310</t>
  </si>
  <si>
    <t>Cumeeira universal em cimento reforçado com fio sintético CRFS - perfil ondulado</t>
  </si>
  <si>
    <t>16.03.320</t>
  </si>
  <si>
    <t>Cumeeira normal em cimento reforçado com fio sintético CRFS - perfil trapezoidal 44 cm</t>
  </si>
  <si>
    <t>16.03.330</t>
  </si>
  <si>
    <t>Cumeeira normal em cimento reforçado com fio sintético CRFS - perfil modulado</t>
  </si>
  <si>
    <t>16.03.360</t>
  </si>
  <si>
    <t>Espigão em cimento reforçado com fio sintético CRFS - perfil ondulado</t>
  </si>
  <si>
    <t>16.03.370</t>
  </si>
  <si>
    <t>Espigão em cimento reforçado com fio sintético CRFS - perfil modulado</t>
  </si>
  <si>
    <t>16.03.400</t>
  </si>
  <si>
    <t>Rufo em cimento reforçado com fio sintético CRFS - perfil ondulado</t>
  </si>
  <si>
    <t>16.10</t>
  </si>
  <si>
    <t>Telhamento em madeira ou fibra vegetal</t>
  </si>
  <si>
    <t>16.10.020</t>
  </si>
  <si>
    <t>Telha em fibra vegetal, perfil ondulado, com espessura de 3 mm</t>
  </si>
  <si>
    <t>16.10.100</t>
  </si>
  <si>
    <t>Cumeeira em fibra vegetal, lisa, com espessura de 3 mm</t>
  </si>
  <si>
    <t>16.12</t>
  </si>
  <si>
    <t>Telhamento metálico comum</t>
  </si>
  <si>
    <t>16.12.020</t>
  </si>
  <si>
    <t>Telhamento em chapa de aço pré-pintada com epóxi e poliéster, perfil ondulado, com espessura de 0,50 mm</t>
  </si>
  <si>
    <t>16.12.040</t>
  </si>
  <si>
    <t>Telhamento em chapa de aço pré-pintada com epóxi e poliéster, perfil ondulado calandrado, com espessura de 0,80 mm</t>
  </si>
  <si>
    <t>16.12.050</t>
  </si>
  <si>
    <t>Telhamento em chapa de aço pré-pintada com epóxi e poliéster, perfil trapezoidal, com espessura de 0,80 mm e altura de 100 mm</t>
  </si>
  <si>
    <t>16.12.060</t>
  </si>
  <si>
    <t>Telhamento em chapa de aço pré-pintada com epóxi e poliéster, perfil trapezoidal, com espessura de 0,50 mm e altura de 40 mm</t>
  </si>
  <si>
    <t>16.12.200</t>
  </si>
  <si>
    <t>Cumeeira em chapa de aço pré-pintada com epóxi e poliéster, perfil trapezoidal, com espessura de 0,50 mm</t>
  </si>
  <si>
    <t>16.12.220</t>
  </si>
  <si>
    <t>Cumeeira em chapa de aço pré-pintada com epóxi e poliéster, perfil ondulado, com espessura de 0,50 mm</t>
  </si>
  <si>
    <t>16.13</t>
  </si>
  <si>
    <t>Telhamento metálico especial</t>
  </si>
  <si>
    <t>16.13.060</t>
  </si>
  <si>
    <t>Telhamento em chapa de aço pré-pintada com epóxi e poliéster, tipo sanduíche, espessura de 0,50 mm, com lã de rocha</t>
  </si>
  <si>
    <t>16.13.070</t>
  </si>
  <si>
    <t>Telhamento em chapa de aço pré-pintada com epóxi e poliéster, tipo sanduíche, espessura de 0,50 mm, com poliuretano</t>
  </si>
  <si>
    <t>16.13.130</t>
  </si>
  <si>
    <t>Telhamento em chapa de aço com pintura poliéster, tipo sanduíche, espessura de 0,50 mm, com poliestireno expandido</t>
  </si>
  <si>
    <t>16.13.140</t>
  </si>
  <si>
    <t>Telhamento em chapa de aço galvanizado autoportante, perfil trapezoidal, com espessura de 0,80 mm e altura de 120 mm</t>
  </si>
  <si>
    <t>16.16</t>
  </si>
  <si>
    <t>Telhamento em material sintético</t>
  </si>
  <si>
    <t>16.16.040</t>
  </si>
  <si>
    <t>Telha ondulada translúcida em polipropileno</t>
  </si>
  <si>
    <t>16.16.160</t>
  </si>
  <si>
    <t>Telha em poliéster reforçado com fibras de vidro, perfil trapezoidal 49</t>
  </si>
  <si>
    <t>16.16.400</t>
  </si>
  <si>
    <t>Cumeeira para telha de poliéster, tipo perfil trapezoidal 49</t>
  </si>
  <si>
    <t>16.20</t>
  </si>
  <si>
    <t>Telhamento em vidro</t>
  </si>
  <si>
    <t>16.20.020</t>
  </si>
  <si>
    <t>Telhas de vidro para iluminação tipo francesa</t>
  </si>
  <si>
    <t>16.20.040</t>
  </si>
  <si>
    <t>Telhas de vidro para iluminação tipo colonial/paulistinha</t>
  </si>
  <si>
    <t>16.30</t>
  </si>
  <si>
    <t>Domos</t>
  </si>
  <si>
    <t>16.30.020</t>
  </si>
  <si>
    <t>Domo de acrílico fixado em perfis de alumínio</t>
  </si>
  <si>
    <t>16.32</t>
  </si>
  <si>
    <t>Painel, chapas e fechamento</t>
  </si>
  <si>
    <t>16.32.070</t>
  </si>
  <si>
    <t>Cobertura curva em chapa de policarbonato alveolar bronze de 6 mm</t>
  </si>
  <si>
    <t>16.32.120</t>
  </si>
  <si>
    <t>Cobertura plana em chapa de policarbonato alveolar de 10 mm</t>
  </si>
  <si>
    <t>16.32.130</t>
  </si>
  <si>
    <t>Cobertura curva em chapa de policarbonato alveolar bronze de 10 mm</t>
  </si>
  <si>
    <t>16.33</t>
  </si>
  <si>
    <t>Calhas e rufos</t>
  </si>
  <si>
    <t>Calha, rufo, afins em chapa galvanizada nº 24 - corte 0,33 m</t>
  </si>
  <si>
    <t>Calha, rufo, afins em chapa galvanizada nº 24 - corte 0,50 m</t>
  </si>
  <si>
    <t>Calha, rufo, afins em chapa galvanizada nº 24 - corte 1,00 m</t>
  </si>
  <si>
    <t>Calha, rufo, afins em chapa galvanizada nº 26 - corte 0,33 m</t>
  </si>
  <si>
    <t>Calha, rufo, afins em chapa galvanizada nº 26 - corte 0,50 m</t>
  </si>
  <si>
    <t>16.33.400</t>
  </si>
  <si>
    <t>Rufo pré-moldado em concreto, de 14 x 50 x 18,5 cm</t>
  </si>
  <si>
    <t>16.33.410</t>
  </si>
  <si>
    <t>Rufo pré-moldado em concreto, de 20 x 50 x 26 cm</t>
  </si>
  <si>
    <t>16.40</t>
  </si>
  <si>
    <t>Reparos, conservações e complementos - GRUPO 16</t>
  </si>
  <si>
    <t>16.40.040</t>
  </si>
  <si>
    <t>Recolocação de cumeeiras e espigões de barro</t>
  </si>
  <si>
    <t>16.40.060</t>
  </si>
  <si>
    <t>Recolocação de telha de barro tipo colonial/paulistinha</t>
  </si>
  <si>
    <t>16.40.080</t>
  </si>
  <si>
    <t>Recolocação de telha de barro tipo plan</t>
  </si>
  <si>
    <t>16.40.090</t>
  </si>
  <si>
    <t>Recolocação de domo de acrílico, inclusive perfis metálicos de fixação</t>
  </si>
  <si>
    <t>16.40.120</t>
  </si>
  <si>
    <t>Recolocação de telhas de barro tipo francesa</t>
  </si>
  <si>
    <t>16.40.140</t>
  </si>
  <si>
    <t>Recolocação de telha em fibrocimento ou CRFS, perfil ondulado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</si>
  <si>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</si>
  <si>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</si>
  <si>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</si>
  <si>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</si>
  <si>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</si>
  <si>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Regularização de base</t>
  </si>
  <si>
    <t>17.01.010</t>
  </si>
  <si>
    <t>Argamassa de proteção com argila expandida</t>
  </si>
  <si>
    <t>17.01.020</t>
  </si>
  <si>
    <t>Argamassa de regularização e/ou proteção</t>
  </si>
  <si>
    <t>17.01.040</t>
  </si>
  <si>
    <t>Lastro de concreto impermeabilizado</t>
  </si>
  <si>
    <t>17.01.050</t>
  </si>
  <si>
    <t>Regularização de piso com nata de cimento</t>
  </si>
  <si>
    <t>17.01.060</t>
  </si>
  <si>
    <t>Regularização de piso com nata de cimento e bianco</t>
  </si>
  <si>
    <t>17.01.120</t>
  </si>
  <si>
    <t>Argamassa de cimento e areia traço 1:3, com adesivo acrílico</t>
  </si>
  <si>
    <t>17.02</t>
  </si>
  <si>
    <t>Revestimento em argamassa</t>
  </si>
  <si>
    <t>17.02.020</t>
  </si>
  <si>
    <t>Chapisco</t>
  </si>
  <si>
    <t>17.02.030</t>
  </si>
  <si>
    <t>Chapisco 1:4 com areia grossa</t>
  </si>
  <si>
    <t>17.02.040</t>
  </si>
  <si>
    <t>Chapisco com bianco</t>
  </si>
  <si>
    <t>17.02.060</t>
  </si>
  <si>
    <t>Chapisco fino peneirado</t>
  </si>
  <si>
    <t>17.02.080</t>
  </si>
  <si>
    <t>Chapisco rústico com pedra britada nº 1</t>
  </si>
  <si>
    <t>17.02.120</t>
  </si>
  <si>
    <t>Emboço comum</t>
  </si>
  <si>
    <t>17.02.140</t>
  </si>
  <si>
    <t>Emboço desempenado com espuma de poliéster</t>
  </si>
  <si>
    <t>17.02.220</t>
  </si>
  <si>
    <t>Reboco</t>
  </si>
  <si>
    <t>17.02.260</t>
  </si>
  <si>
    <t>Barra lisa com acabamento em nata de cimento</t>
  </si>
  <si>
    <t>Emboço desempenado com argamassa industrializada</t>
  </si>
  <si>
    <t>17.03</t>
  </si>
  <si>
    <t>Revestimento em cimentado</t>
  </si>
  <si>
    <t>17.03.020</t>
  </si>
  <si>
    <t>Cimentado desempenado</t>
  </si>
  <si>
    <t>17.03.040</t>
  </si>
  <si>
    <t>Cimentado desempenado e alisado (queimado)</t>
  </si>
  <si>
    <t>17.03.060</t>
  </si>
  <si>
    <t>Cimentado desempenado e alisado com corante (queimado)</t>
  </si>
  <si>
    <t>17.03.080</t>
  </si>
  <si>
    <t>Cimentado semi-áspero</t>
  </si>
  <si>
    <t>17.03.100</t>
  </si>
  <si>
    <t>Cimentado áspero com caneluras</t>
  </si>
  <si>
    <t>17.03.200</t>
  </si>
  <si>
    <t>Degrau em cimentado</t>
  </si>
  <si>
    <t>17.03.300</t>
  </si>
  <si>
    <t>Rodapé em cimentado desempenado e alisado com altura 5 cm</t>
  </si>
  <si>
    <t>17.03.310</t>
  </si>
  <si>
    <t>Rodapé em cimentado desempenado e alisado com altura 7 cm</t>
  </si>
  <si>
    <t>17.03.320</t>
  </si>
  <si>
    <t>Rodapé em cimentado desempenado e alisado com altura 10 cm</t>
  </si>
  <si>
    <t>17.03.330</t>
  </si>
  <si>
    <t>Rodapé em cimentado desempenado e alisado com altura 15 cm</t>
  </si>
  <si>
    <t>17.04</t>
  </si>
  <si>
    <t>Revestimento em gesso</t>
  </si>
  <si>
    <t>17.04.020</t>
  </si>
  <si>
    <t>Revestimento em gesso liso desempenado sobre emboço</t>
  </si>
  <si>
    <t>17.04.040</t>
  </si>
  <si>
    <t>Revestimento em gesso liso desempenado sobre bloco</t>
  </si>
  <si>
    <t>17.05</t>
  </si>
  <si>
    <t>Revestimento em concreto</t>
  </si>
  <si>
    <t>17.05.020</t>
  </si>
  <si>
    <t>Piso com requadro em concreto simples sem controle de fck</t>
  </si>
  <si>
    <t>17.05.070</t>
  </si>
  <si>
    <t>17.05.100</t>
  </si>
  <si>
    <t>17.05.320</t>
  </si>
  <si>
    <t>Soleira em concreto simples</t>
  </si>
  <si>
    <t>17.05.420</t>
  </si>
  <si>
    <t>Peitoril em concreto simples</t>
  </si>
  <si>
    <t>17.10</t>
  </si>
  <si>
    <t>Revestimento em granilite fundido no local</t>
  </si>
  <si>
    <t>17.10.020</t>
  </si>
  <si>
    <t>Piso em granilite moldado no local</t>
  </si>
  <si>
    <t>17.10.100</t>
  </si>
  <si>
    <t>Soleira em granilite moldado no local</t>
  </si>
  <si>
    <t>17.10.120</t>
  </si>
  <si>
    <t>Degrau em granilite moldado no local</t>
  </si>
  <si>
    <t>17.10.200</t>
  </si>
  <si>
    <t>Rodapé qualquer em granilite moldado no local até 10 cm</t>
  </si>
  <si>
    <t>17.10.410</t>
  </si>
  <si>
    <t>Rodapé em placas pré-moldadas de granilite, acabamento encerado, até 10 cm</t>
  </si>
  <si>
    <t>17.10.430</t>
  </si>
  <si>
    <t>Piso em placas de granilite, acabamento encerado</t>
  </si>
  <si>
    <t>17.12</t>
  </si>
  <si>
    <t>Revestimento industrial fundido no local</t>
  </si>
  <si>
    <t>17.12.060</t>
  </si>
  <si>
    <t>Piso em alta resistência moldado no local 12 mm</t>
  </si>
  <si>
    <t>17.12.100</t>
  </si>
  <si>
    <t>Soleira em alta resistência moldada no local</t>
  </si>
  <si>
    <t>17.12.120</t>
  </si>
  <si>
    <t>Degrau em alta resistência 8 mm</t>
  </si>
  <si>
    <t>17.12.140</t>
  </si>
  <si>
    <t>Degrau em alta resistência 12 mm</t>
  </si>
  <si>
    <t>17.12.240</t>
  </si>
  <si>
    <t>Rodapé qualquer em alta resistência moldado no local até 10 cm</t>
  </si>
  <si>
    <t>17.20</t>
  </si>
  <si>
    <t>Revestimento especial fundido no local</t>
  </si>
  <si>
    <t>17.20.020</t>
  </si>
  <si>
    <t>Massa raspada</t>
  </si>
  <si>
    <t>17.20.040</t>
  </si>
  <si>
    <t>Revestimento em granito lavado tipo Fulget uso externo, em faixas até 40 cm</t>
  </si>
  <si>
    <t>17.20.050</t>
  </si>
  <si>
    <t>Friso para junta de dilatação em revestimento de granito lavado tipo Fulget</t>
  </si>
  <si>
    <t>17.20.060</t>
  </si>
  <si>
    <t>Revestimento em granito lavado tipo Fulget uso externo</t>
  </si>
  <si>
    <t>17.20.140</t>
  </si>
  <si>
    <t>Revestimento texturizado acrílico com microagregados minerais</t>
  </si>
  <si>
    <t>17.40</t>
  </si>
  <si>
    <t>Reparos e conservações em massa e concreto - GRUPO 17</t>
  </si>
  <si>
    <t>17.40.010</t>
  </si>
  <si>
    <t>Reparos em piso de granilite - estucamento e polimento</t>
  </si>
  <si>
    <t>17.40.020</t>
  </si>
  <si>
    <t>Reparos em pisos de alta resistência fundidos no local - estucamento e polimento</t>
  </si>
  <si>
    <t>17.40.030</t>
  </si>
  <si>
    <t>Reparos em degrau e espelho de granilite - estucamento e polimento</t>
  </si>
  <si>
    <t>17.40.070</t>
  </si>
  <si>
    <t>Reparos em rodapé de granilite - estucamento e polimento</t>
  </si>
  <si>
    <t>17.40.110</t>
  </si>
  <si>
    <t>Faixa antiderrapante definitiva para degraus, soleiras, patamares ou pisos</t>
  </si>
  <si>
    <t>17.40.150</t>
  </si>
  <si>
    <t>Resina acrílica para piso de granilite</t>
  </si>
  <si>
    <t>17.40.160</t>
  </si>
  <si>
    <t>Resina epóxi para piso de granilite</t>
  </si>
  <si>
    <t>17.40.180</t>
  </si>
  <si>
    <t>Resina acrílica para degrau de granilite</t>
  </si>
  <si>
    <t>17.40.190</t>
  </si>
  <si>
    <t>Resina epóxi para degrau de granilite</t>
  </si>
  <si>
    <t>18</t>
  </si>
  <si>
    <t>REVESTIMENTO CERÂMICO</t>
  </si>
  <si>
    <t>18.05</t>
  </si>
  <si>
    <t>Plaqueta laminada para revestimento</t>
  </si>
  <si>
    <t>18.05.020</t>
  </si>
  <si>
    <t>Revestimento em plaqueta laminada, para área interna e externa, sem rejunte</t>
  </si>
  <si>
    <t>18.06</t>
  </si>
  <si>
    <t>Placa cerâmica esmaltada prensada</t>
  </si>
  <si>
    <t>18.06.102</t>
  </si>
  <si>
    <t>Placa cerâmica esmaltada PEI-5 para área interna, grupo de absorção BIIb, resistência química B, assentado com argamassa colante industrializada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</si>
  <si>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</si>
  <si>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</si>
  <si>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</si>
  <si>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</si>
  <si>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</si>
  <si>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</si>
  <si>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</si>
  <si>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</si>
  <si>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</si>
  <si>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</si>
  <si>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18.06.350</t>
  </si>
  <si>
    <t>Assentamento de pisos e revestimentos cerâmicos com argamassa mista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</si>
  <si>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</si>
  <si>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</si>
  <si>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</si>
  <si>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</si>
  <si>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</si>
  <si>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</si>
  <si>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</si>
  <si>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</si>
  <si>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</si>
  <si>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</si>
  <si>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</si>
  <si>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</si>
  <si>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</si>
  <si>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</si>
  <si>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</si>
  <si>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</si>
  <si>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</si>
  <si>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Placa cerâmica não esmaltada extrudada</t>
  </si>
  <si>
    <t>18.07.020</t>
  </si>
  <si>
    <t>Placa cerâmica não esmaltada extrudada de alta resistência química e mecânica, espessura de 9 mm, uso industrial, assentado com argamassa química bicomponente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</si>
  <si>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</si>
  <si>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</si>
  <si>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</si>
  <si>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</si>
  <si>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</si>
  <si>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</si>
  <si>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18.07.170</t>
  </si>
  <si>
    <t>18.07.200</t>
  </si>
  <si>
    <t>Rejuntamento em placa cerâmica extrudada antiácida de 9 mm, com argamassa industrializada bicomponente à base de resina furânica, juntas acima de 3 até 6 mm</t>
  </si>
  <si>
    <t>18.07.210</t>
  </si>
  <si>
    <t>Rejuntamento de placa cerâmica extrudada de 9 mm, com argamassa sintética industrializada tricomponente à base de resina epóxi, juntas acima de 3 até 6 mm</t>
  </si>
  <si>
    <t>18.07.220</t>
  </si>
  <si>
    <t>Rejuntamento em placa cerâmica extrudada antiácida, espessura de 14 mm, com argamassa industrializada bicomponente, à base de resina furânica, juntas acima de 3 até 6 mm</t>
  </si>
  <si>
    <t>18.07.230</t>
  </si>
  <si>
    <t>Rejuntamento em placa cerâmica extrudada antiácida de 14 mm, com argamassa sintética industrializada tricomponente, à base de resina epóxi, juntas de 3 até 6 mm</t>
  </si>
  <si>
    <t>18.07.250</t>
  </si>
  <si>
    <t>Rejuntamento em placa cerâmica extrudada antiácida, com argamassa industrializada anticorrosiva bicomponente à base de bauxita, para área de altas temperaturas, juntas acima de 3 até 6mm</t>
  </si>
  <si>
    <t>18.07.300</t>
  </si>
  <si>
    <t>Rejuntamento de rodapé em placa cerâmica extrudada antiácida de 9 mm, com argamassa industrializada bicomponente à base de resina furânica, juntas acima de 3 até 6 mm</t>
  </si>
  <si>
    <t>18.07.310</t>
  </si>
  <si>
    <t>Rejuntamento de rodapé em placa cerâmica extrudada antiácida de 9 mm, com argamassa sintética  industrializada tricomponente à base de resina epóxi, juntas acima de 3 até 6 mm</t>
  </si>
  <si>
    <t>18.08</t>
  </si>
  <si>
    <t>Revestimento em porcelanato</t>
  </si>
  <si>
    <t>18.08.032</t>
  </si>
  <si>
    <t>Revestimento em porcelanato esmaltado antiderrapante para área externa e ambiente com alto tráfego, grupo de absorção BIa, assentado com argamassa colante industrializada, rejuntado</t>
  </si>
  <si>
    <t>18.08.042</t>
  </si>
  <si>
    <t>Rodapé em porcelanato esmaltado antiderrapante para área externa e ambiente com alto tráfego, grupo de absorção BIa, assentado com argamassa colante industrializada, rejuntado</t>
  </si>
  <si>
    <t>18.08.062</t>
  </si>
  <si>
    <t>Revestimento em porcelanato esmaltado polido para área interna e ambiente com tráfego médio, grupo de absorção BIa, assentado com argamassa colante industrializada, rejuntado</t>
  </si>
  <si>
    <t>18.08.072</t>
  </si>
  <si>
    <t>Rodapé em porcelanato esmaltado polido para área interna e ambiente com tráfego médio, grupo de absorção BIa, assentado com argamassa colante industrializada, rejuntado</t>
  </si>
  <si>
    <t>18.08.090</t>
  </si>
  <si>
    <t>Revestimento em porcelanato esmaltado acetinado para área interna e ambiente com acesso ao exterior, grupo de absorção BIa, resistência química B, assentado com argamassa colante industrializada, rejuntado</t>
  </si>
  <si>
    <t>18.08.100</t>
  </si>
  <si>
    <t>Rodapé em porcelanato esmaltado acetinado para área interna e ambiente com acesso ao exterior, grupo de absorção BIa, resistência química B, assentado com argamassa colante industrializada, rejuntado</t>
  </si>
  <si>
    <t>18.08.110</t>
  </si>
  <si>
    <t>Revestimento em porcelanato técnico antiderrapante para área externa, grupo de absorção BIa, assentado com argamassa colante industrializada, rejuntado</t>
  </si>
  <si>
    <t>18.08.120</t>
  </si>
  <si>
    <t>Rodapé em porcelanato técnico antiderrapante para área interna, grupo de absorção BIa, assentado com argamassa colante industrializada, rejuntado</t>
  </si>
  <si>
    <t>18.08.152</t>
  </si>
  <si>
    <t>Revestimento em porcelanato técnico natural para área interna e ambiente com acesso ao exterior, grupo de absorção BIa, assentado com argamassa colante industrializada, rejuntado</t>
  </si>
  <si>
    <t>18.08.162</t>
  </si>
  <si>
    <t>Rodapé em porcelanato técnico natural, para área interna e ambiente com acesso ao exterior, grupo de absorção BIa, assentado com argamassa colante industrializada, rejuntado</t>
  </si>
  <si>
    <t>18.08.170</t>
  </si>
  <si>
    <t>Revestimento em porcelanato técnico polido para área interna e ambiente de médio tráfego, grupo de absorção BIa, coeficiente de atrito I, assentado com argamassa colante industrializada, rejuntado</t>
  </si>
  <si>
    <t>18.08.180</t>
  </si>
  <si>
    <t>Rodapé em porcelanato técnico polido para área interna e ambiente de médio tráfego, grupo de absorção BIa, assentado com argamassa colante industrializada, rejuntado</t>
  </si>
  <si>
    <t>18.11</t>
  </si>
  <si>
    <t>Revestimento em placa cerâmica esmaltada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</si>
  <si>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</si>
  <si>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</si>
  <si>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</si>
  <si>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</si>
  <si>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</si>
  <si>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</si>
  <si>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</si>
  <si>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</si>
  <si>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</si>
  <si>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retangular, assentado e rejuntado com argamassa industrializada</t>
  </si>
  <si>
    <t>18.12</t>
  </si>
  <si>
    <t>Revestimento em pastilha e mosaico</t>
  </si>
  <si>
    <t>18.12.020</t>
  </si>
  <si>
    <t>Revestimento em pastilha de porcelana natural ou esmaltada de 5 x 5 cm, assentado e rejuntado com argamassa colante industrializada</t>
  </si>
  <si>
    <t>18.12.120</t>
  </si>
  <si>
    <t>Revestimento em pastilha de porcelana natural ou esmaltada de 2,5 x 2,5 cm, assentado e rejuntado com argamassa colante industrializada</t>
  </si>
  <si>
    <t>18.12.140</t>
  </si>
  <si>
    <t>Revestimento em pastilha de porcelana natural ou esmaltada de 2,5 x 5 cm, assentado e rejuntado com argamassa colante industrializada</t>
  </si>
  <si>
    <t>18.13</t>
  </si>
  <si>
    <t>Revestimento cerâmico não esmaltado extrudado</t>
  </si>
  <si>
    <t>18.13.010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</si>
  <si>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</si>
  <si>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</si>
  <si>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</si>
  <si>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</si>
  <si>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</si>
  <si>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19</t>
  </si>
  <si>
    <t>REVESTIMENTO EM PEDRA</t>
  </si>
  <si>
    <t>19.01</t>
  </si>
  <si>
    <t>Granito</t>
  </si>
  <si>
    <t>19.02</t>
  </si>
  <si>
    <t>Mármore</t>
  </si>
  <si>
    <t>19.02.020</t>
  </si>
  <si>
    <t>Revestimento em mármore branco, espessura de 2 cm, assente com massa</t>
  </si>
  <si>
    <t>19.02.040</t>
  </si>
  <si>
    <t>Revestimento em mármore travertino nacional, espessura de 2 cm, assente com massa</t>
  </si>
  <si>
    <t>19.02.060</t>
  </si>
  <si>
    <t>Revestimento em mármore branco, espessura de 3 cm, assente com massa</t>
  </si>
  <si>
    <t>19.02.080</t>
  </si>
  <si>
    <t>Revestimento em mármore travertino nacional, espessura de 3 cm, assente com massa</t>
  </si>
  <si>
    <t>19.02.220</t>
  </si>
  <si>
    <t>Degrau e espelho em mármore branco, espessura de 2 cm</t>
  </si>
  <si>
    <t>19.02.240</t>
  </si>
  <si>
    <t>Degrau e espelho em mármore travertino nacional, espessura de 2 cm</t>
  </si>
  <si>
    <t>19.02.250</t>
  </si>
  <si>
    <t>Rodapé em mármore branco, espessura de 2 cm e altura de 7 cm</t>
  </si>
  <si>
    <t>19.03</t>
  </si>
  <si>
    <t>Pedra</t>
  </si>
  <si>
    <t>19.03.020</t>
  </si>
  <si>
    <t>Revestimento em pedra tipo arenito comum</t>
  </si>
  <si>
    <t>19.03.060</t>
  </si>
  <si>
    <t>Revestimento em pedra mineira comum</t>
  </si>
  <si>
    <t>19.03.090</t>
  </si>
  <si>
    <t>Revestimento em pedra Miracema</t>
  </si>
  <si>
    <t>19.03.100</t>
  </si>
  <si>
    <t>Rodapé em pedra Miracema, altura de 5,75 cm</t>
  </si>
  <si>
    <t>19.03.110</t>
  </si>
  <si>
    <t>Rodapé em pedra Miracema, altura de 11,5 cm</t>
  </si>
  <si>
    <t>19.03.220</t>
  </si>
  <si>
    <t>Rodapé em pedra mineira simples, altura de 10 cm</t>
  </si>
  <si>
    <t>19.03.260</t>
  </si>
  <si>
    <t>Revestimento em pedra ardósia selecionada</t>
  </si>
  <si>
    <t>19.03.270</t>
  </si>
  <si>
    <t>Rodapé em pedra ardósia, altura de 7 cm</t>
  </si>
  <si>
    <t>19.03.290</t>
  </si>
  <si>
    <t>Peitoril e/ou soleira em ardósia, espessura de 2 cm e largura até 20 cm</t>
  </si>
  <si>
    <t>19.20</t>
  </si>
  <si>
    <t>Reparos, conservações e complementos - GRUPO 19</t>
  </si>
  <si>
    <t>19.20.020</t>
  </si>
  <si>
    <t>Recolocação de mármore, pedras e granitos, assentes com massa</t>
  </si>
  <si>
    <t>20</t>
  </si>
  <si>
    <t>REVESTIMENTO EM MADEIRA</t>
  </si>
  <si>
    <t>20.01</t>
  </si>
  <si>
    <t>Lambris de madeira</t>
  </si>
  <si>
    <t>20.01.040</t>
  </si>
  <si>
    <t>Lambril em madeira macho/fêmea tarugado, exceto pinus</t>
  </si>
  <si>
    <t>20.03</t>
  </si>
  <si>
    <t>Soalho de madeira</t>
  </si>
  <si>
    <t>20.03.010</t>
  </si>
  <si>
    <t>Soalho em tábua de madeira aparelhada</t>
  </si>
  <si>
    <t>20.04</t>
  </si>
  <si>
    <t>Tacos</t>
  </si>
  <si>
    <t>20.04.020</t>
  </si>
  <si>
    <t>Piso em tacos de Ipê colado</t>
  </si>
  <si>
    <t>20.10</t>
  </si>
  <si>
    <t>Rodapé de madeira</t>
  </si>
  <si>
    <t>20.10.040</t>
  </si>
  <si>
    <t>Rodapé de madeira de 7 x 1,5 cm</t>
  </si>
  <si>
    <t>20.10.120</t>
  </si>
  <si>
    <t>Cordão de madeira</t>
  </si>
  <si>
    <t>20.20</t>
  </si>
  <si>
    <t>Reparos, conservações e complementos - GRUPO 20</t>
  </si>
  <si>
    <t>20.20.020</t>
  </si>
  <si>
    <t>Recolocação de soalho em madeira</t>
  </si>
  <si>
    <t>20.20.040</t>
  </si>
  <si>
    <t>Recolocação de tacos soltos com cola</t>
  </si>
  <si>
    <t>20.20.100</t>
  </si>
  <si>
    <t>Recolocação de rodapé e cordão de madeira</t>
  </si>
  <si>
    <t>20.20.220</t>
  </si>
  <si>
    <t>Raspagem com calafetação e aplicação de cera</t>
  </si>
  <si>
    <t>21</t>
  </si>
  <si>
    <t>REVESTIMENTO SINTÉTICO E METÁLICO</t>
  </si>
  <si>
    <t>21.01</t>
  </si>
  <si>
    <t>Revestimento em borracha</t>
  </si>
  <si>
    <t>21.01.100</t>
  </si>
  <si>
    <t>Revestimento em borracha sintética preta, espessura de 4 mm - colado</t>
  </si>
  <si>
    <t>21.02</t>
  </si>
  <si>
    <t>Revestimento vinílico</t>
  </si>
  <si>
    <t>21.02.050</t>
  </si>
  <si>
    <t>Revestimento vinílico, espessura de 2 mm, para tráfego médio, com impermeabilizante acrílico</t>
  </si>
  <si>
    <t>21.02.060</t>
  </si>
  <si>
    <t>Revestimento vinílico, espessura de 3,2 mm, para tráfego intenso, com impermeabilizante acrílico</t>
  </si>
  <si>
    <t>21.02.271</t>
  </si>
  <si>
    <t>Revestimento vinílico em manta heterogênea, espessura de 2 mm, com impermeabilizante acrílico</t>
  </si>
  <si>
    <t>21.02.281</t>
  </si>
  <si>
    <t>Revestimento vinílico flexível em manta homogênea, espessura de 2 mm, com impermeabilizante acrílico</t>
  </si>
  <si>
    <t>21.02.291</t>
  </si>
  <si>
    <t>Revestimento vinílico heterogêneo flexível em réguas, espessura de 3 mm, com impermeabilizante acrílico</t>
  </si>
  <si>
    <t>21.02.310</t>
  </si>
  <si>
    <t>Revestimento vinílico autoportante acústico, espessura de 4,5 mm, com impermeabilizante acrílico</t>
  </si>
  <si>
    <t>21.02.311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</si>
  <si>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</si>
  <si>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</si>
  <si>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</si>
  <si>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21.03</t>
  </si>
  <si>
    <t>Revestimento metálico</t>
  </si>
  <si>
    <t>21.03.010</t>
  </si>
  <si>
    <t>Revestimento em aço inoxidável AISI 304, liga 18,8, chapa 20, espessura de 1 mm, acabamento escovado com grana especial</t>
  </si>
  <si>
    <t>21.03.090</t>
  </si>
  <si>
    <t>Piso elevado tipo telescópico em chapa de aço, sem revestimento</t>
  </si>
  <si>
    <t>21.03.151</t>
  </si>
  <si>
    <t>Revestimento em placas de alumínio composto "ACM", espessura de 4 mm e acabamento em PVDF</t>
  </si>
  <si>
    <t>21.04</t>
  </si>
  <si>
    <t>Forração e carpete</t>
  </si>
  <si>
    <t>21.04.100</t>
  </si>
  <si>
    <t>Revestimento com carpete para tráfego moderado, uso comercial, tipo bouclê de 5,4 até 8 mm</t>
  </si>
  <si>
    <t>21.04.110</t>
  </si>
  <si>
    <t>Revestimento com carpete para tráfego intenso, uso comercial, tipo bouclê de 6 mm</t>
  </si>
  <si>
    <t>21.05</t>
  </si>
  <si>
    <t>Revestimento em cimento reforçado com fio sintético (CRFS)</t>
  </si>
  <si>
    <t>21.05.010</t>
  </si>
  <si>
    <t>Piso em painel com miolo de madeira contraplacado por lâminas de madeira e externamente por chapas em CRFS, espessura de 40 mm</t>
  </si>
  <si>
    <t>21.05.100</t>
  </si>
  <si>
    <t>Piso elevado de concreto em placas de 600 x 600 mm, antiderrapante, sem acabamento</t>
  </si>
  <si>
    <t>21.07</t>
  </si>
  <si>
    <t>Revestimento sintético</t>
  </si>
  <si>
    <t>21.07.010</t>
  </si>
  <si>
    <t>Revestimento em laminado melamínico dissipativo</t>
  </si>
  <si>
    <t>21.10</t>
  </si>
  <si>
    <t>Rodapé sintético</t>
  </si>
  <si>
    <t>21.10.050</t>
  </si>
  <si>
    <t>Rodapé de poliestireno, espessura de 7 cm</t>
  </si>
  <si>
    <t>21.10.051</t>
  </si>
  <si>
    <t>Rodapé de poliestireno, espessura de 8 cm</t>
  </si>
  <si>
    <t>21.10.061</t>
  </si>
  <si>
    <t>Rodapé para piso vinílico em PVC, espessura de 2 mm e altura de 5 cm, curvo/plano, com impermeabilizante acrílico</t>
  </si>
  <si>
    <t>21.10.071</t>
  </si>
  <si>
    <t>Rodapé flexível para piso vinílico em PVC, espessura de 2 mm e altura de 7,5 cm, curvo/plano, com impermeabilizante acrílico</t>
  </si>
  <si>
    <t>21.10.081</t>
  </si>
  <si>
    <t>Rodapé hospitalar flexível em PVC para piso vinílico, espessura de 2 mm e altura de 7,5 cm, com impermeabilizante acrílico</t>
  </si>
  <si>
    <t>21.10.210</t>
  </si>
  <si>
    <t>Rodapé em borracha sintética preta, altura até 7 cm - colado</t>
  </si>
  <si>
    <t>21.10.220</t>
  </si>
  <si>
    <t>Rodapé de cordão de poliamida</t>
  </si>
  <si>
    <t>21.10.250</t>
  </si>
  <si>
    <t>Rodapé em laminado melamínico dissipativo, espessura de 2 mm e altura de 10 cm</t>
  </si>
  <si>
    <t>21.11</t>
  </si>
  <si>
    <t>Degrau sintético</t>
  </si>
  <si>
    <t>21.11.050</t>
  </si>
  <si>
    <t>Degrau (piso e espelho) em borracha sintética preta com testeira - colado</t>
  </si>
  <si>
    <t>21.11.131</t>
  </si>
  <si>
    <t>Testeira flexível para arremate de degrau vinílico em PVC, espessura de 2 mm, com impermeabilizante acrílico</t>
  </si>
  <si>
    <t>21.20</t>
  </si>
  <si>
    <t>Reparos, conservações e complementos - GRUPO 21</t>
  </si>
  <si>
    <t>21.20.020</t>
  </si>
  <si>
    <t>Recolocação de piso sintético com cola</t>
  </si>
  <si>
    <t>21.20.040</t>
  </si>
  <si>
    <t>Recolocação de piso sintético argamassado</t>
  </si>
  <si>
    <t>21.20.050</t>
  </si>
  <si>
    <t>Recolocação de piso elevado telescópico metálico, inclusive estrutura de sustentação</t>
  </si>
  <si>
    <t>21.20.060</t>
  </si>
  <si>
    <t>Furação de piso elevado telescópico em chapa de aço</t>
  </si>
  <si>
    <t>21.20.100</t>
  </si>
  <si>
    <t>Recolocação de rodapé e cordões sintéticos</t>
  </si>
  <si>
    <t>21.20.300</t>
  </si>
  <si>
    <t>Fita adesiva antiderrapante com largura de 5 cm</t>
  </si>
  <si>
    <t>21.20.302</t>
  </si>
  <si>
    <t>Fita adesiva antiderrapante fosforescente, alto tráfego, largura de 5 cm</t>
  </si>
  <si>
    <t>21.20.410</t>
  </si>
  <si>
    <t>Cantoneira de sobrepor em PVC de 4 x 4 cm</t>
  </si>
  <si>
    <t>21.20.460</t>
  </si>
  <si>
    <t>Canto externo de acabamento em PVC</t>
  </si>
  <si>
    <t>22</t>
  </si>
  <si>
    <t>FORRO, BRISE E FACHADA</t>
  </si>
  <si>
    <t>22.01</t>
  </si>
  <si>
    <t>Forro de madeira</t>
  </si>
  <si>
    <t>22.01.010</t>
  </si>
  <si>
    <t>Forro em tábuas aparelhadas macho e fêmea de pinus</t>
  </si>
  <si>
    <t>22.01.020</t>
  </si>
  <si>
    <t>Forro em tábuas aparelhadas macho e fêmea de pinus tarugado</t>
  </si>
  <si>
    <t>22.01.080</t>
  </si>
  <si>
    <t>Forro xadrez em ripas de angelim-vermelho / bacuri / maçaranduba tarugado</t>
  </si>
  <si>
    <t>22.01.210</t>
  </si>
  <si>
    <t>Testeira em tábua aparelhada, largura até 20 cm</t>
  </si>
  <si>
    <t>22.01.220</t>
  </si>
  <si>
    <t>Beiral em tábua de angelim-vermelho / bacuri / maçaranduba macho e fêmea com tarugamento</t>
  </si>
  <si>
    <t>22.01.240</t>
  </si>
  <si>
    <t>Beiral em tábua de angelim-vermelho / bacuri / maçaranduba macho e fêmea</t>
  </si>
  <si>
    <t>22.02</t>
  </si>
  <si>
    <t>Forro de gesso</t>
  </si>
  <si>
    <t>22.02.010</t>
  </si>
  <si>
    <t>Forro em placa de gesso liso fixo</t>
  </si>
  <si>
    <t>22.02.030</t>
  </si>
  <si>
    <t>Forro em painéis de gesso acartonado, espessura de 12,5 mm, fixo</t>
  </si>
  <si>
    <t>22.02.100</t>
  </si>
  <si>
    <t>Forro em painéis de gesso acartonado, acabamento liso com película em PVC - 625mm x 1250mm, espessura de 9,5mm, removível</t>
  </si>
  <si>
    <t>22.02.190</t>
  </si>
  <si>
    <t>Forro de gesso removível com película rígida de PVC de 625mm x 625mm</t>
  </si>
  <si>
    <t>22.03</t>
  </si>
  <si>
    <t>Forro sintético</t>
  </si>
  <si>
    <t>22.03.020</t>
  </si>
  <si>
    <t>Forro em lã de vidro revestido em PVC, espessura de 20 mm</t>
  </si>
  <si>
    <t>22.03.030</t>
  </si>
  <si>
    <t>Forro em fibra mineral acústico, revestido em látex</t>
  </si>
  <si>
    <t>22.03.040</t>
  </si>
  <si>
    <t>Forro modular removível em PVC de 618mm x 1243mm</t>
  </si>
  <si>
    <t>22.03.050</t>
  </si>
  <si>
    <t>Forro em fibra mineral revestido em látex</t>
  </si>
  <si>
    <t>22.03.070</t>
  </si>
  <si>
    <t>Forro em lâmina de PVC</t>
  </si>
  <si>
    <t>22.03.122</t>
  </si>
  <si>
    <t>Forro em fibra mineral com placas acústicas removíveis de 625mm x 1250mm</t>
  </si>
  <si>
    <t>22.03.140</t>
  </si>
  <si>
    <t>Forro em fibra mineral com placas acústicas removíveis de 625mm x 625mm</t>
  </si>
  <si>
    <t>22.04</t>
  </si>
  <si>
    <t>Forro metálico</t>
  </si>
  <si>
    <t>22.04.020</t>
  </si>
  <si>
    <t>Forro metálico removível, em painéis de 625mm x 625mm, tipo colmeia</t>
  </si>
  <si>
    <t>22.06</t>
  </si>
  <si>
    <t>Brise-soleil</t>
  </si>
  <si>
    <t>22.06.130</t>
  </si>
  <si>
    <t>Brise em placa cimentícia, montado em perfil e chapa metálica</t>
  </si>
  <si>
    <t>22.06.240</t>
  </si>
  <si>
    <t>Brise metálico fixo em chapa lisa aluzinc pré-pintada, formato ogiva, lâmina frontal de 200 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</si>
  <si>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</si>
  <si>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</si>
  <si>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</si>
  <si>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</si>
  <si>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22.06.340</t>
  </si>
  <si>
    <t>Brise metálico fixo em chapa lisa alumínio pré-pintada, formato ogiva, lâmina frontal de 200 mm</t>
  </si>
  <si>
    <t>22.06.350</t>
  </si>
  <si>
    <t>Brise metálico curvo e móvel termoacústico em chapa lisa de alumínio pré-pintada</t>
  </si>
  <si>
    <t>22.20</t>
  </si>
  <si>
    <t>Reparos, conservações e complementos - GRUPO 22</t>
  </si>
  <si>
    <t>22.20.020</t>
  </si>
  <si>
    <t>Recolocação de forros fixados</t>
  </si>
  <si>
    <t>22.20.040</t>
  </si>
  <si>
    <t>Recolocação de forros apoiados ou encaixados</t>
  </si>
  <si>
    <t>22.20.050</t>
  </si>
  <si>
    <t>Moldura de gesso simples, largura até 6,0 cm</t>
  </si>
  <si>
    <t>22.20.090</t>
  </si>
  <si>
    <t>Abertura para vão de luminária em forro de PVC modular</t>
  </si>
  <si>
    <t>23</t>
  </si>
  <si>
    <t>ESQUADRIA, MARCENARIA E ELEMENTO EM MADEIRA</t>
  </si>
  <si>
    <t>23.01</t>
  </si>
  <si>
    <t>Janela e veneziana em madeira</t>
  </si>
  <si>
    <t>23.01.050</t>
  </si>
  <si>
    <t>23.01.060</t>
  </si>
  <si>
    <t>Caixilho em madeira tipo veneziana de correr</t>
  </si>
  <si>
    <t>23.02</t>
  </si>
  <si>
    <t>Porta macho / fêmea montada com batente</t>
  </si>
  <si>
    <t>23.02.010</t>
  </si>
  <si>
    <t>Acréscimo de bandeira - porta macho e fêmea com batente de madeira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</si>
  <si>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</si>
  <si>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</si>
  <si>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</si>
  <si>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</si>
  <si>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</si>
  <si>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</si>
  <si>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</si>
  <si>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</si>
  <si>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23.04</t>
  </si>
  <si>
    <t>Porta lisa laminada montada com batente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</si>
  <si>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</si>
  <si>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</si>
  <si>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</si>
  <si>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</si>
  <si>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</si>
  <si>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</si>
  <si>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</si>
  <si>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</si>
  <si>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</si>
  <si>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</si>
  <si>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</si>
  <si>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</si>
  <si>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</si>
  <si>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</si>
  <si>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</si>
  <si>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Porta em laminado fenólico melamínico com acabamento liso, batente de madeira sem revestimento - 220 x 210 cm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</si>
  <si>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</si>
  <si>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</si>
  <si>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</si>
  <si>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</si>
  <si>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</si>
  <si>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</si>
  <si>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</si>
  <si>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</si>
  <si>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</si>
  <si>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</si>
  <si>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</si>
  <si>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</si>
  <si>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23.08</t>
  </si>
  <si>
    <t>Marcenaria em geral</t>
  </si>
  <si>
    <t>23.08.010</t>
  </si>
  <si>
    <t>Estrado em madeira</t>
  </si>
  <si>
    <t>23.08.020</t>
  </si>
  <si>
    <t>Faixa/batedor de proteção em madeira aparelhada natural de 10 x 2,5 cm</t>
  </si>
  <si>
    <t>23.08.030</t>
  </si>
  <si>
    <t>Faixa/batedor de proteção em madeira de 20 x 5 cm, com acabamento em laminado fenólico melamínico</t>
  </si>
  <si>
    <t>23.08.040</t>
  </si>
  <si>
    <t>Armário/gabinete embutido em MDF sob medida, revestido em laminado melamínico, com portas e prateleiras</t>
  </si>
  <si>
    <t>23.08.060</t>
  </si>
  <si>
    <t>Tampo sob medida em compensado, revestido na face superior em laminado fenólico melamínico</t>
  </si>
  <si>
    <t>23.08.080</t>
  </si>
  <si>
    <t>Prateleira sob medida em compensado, revestida nas duas faces em laminado fenólico melamínico</t>
  </si>
  <si>
    <t>23.08.100</t>
  </si>
  <si>
    <t>Armário tipo prateleira com subdivisão em compensado, revestido totalmente em laminado fenólico melamínico</t>
  </si>
  <si>
    <t>23.08.110</t>
  </si>
  <si>
    <t>Painel em compensado naval, espessura de 25 mm</t>
  </si>
  <si>
    <t>23.08.160</t>
  </si>
  <si>
    <t>Porta lisa com balcão, batente de madeira, completa - 80 x 210 cm</t>
  </si>
  <si>
    <t>23.08.170</t>
  </si>
  <si>
    <t>Lousa em laminado melamínico, branco - linha comercial</t>
  </si>
  <si>
    <t>23.08.210</t>
  </si>
  <si>
    <t>Armário sob medida em compensado de madeira totalmente revestido em folheado de madeira, completo</t>
  </si>
  <si>
    <t>23.08.220</t>
  </si>
  <si>
    <t>Armário sob medida em compensado de madeira totalmente revestido em laminado melamínico texturizado, completo</t>
  </si>
  <si>
    <t>23.08.320</t>
  </si>
  <si>
    <t>Porta acústica de madeira</t>
  </si>
  <si>
    <t>23.08.380</t>
  </si>
  <si>
    <t>Faixa/batedor de proteção em madeira de 290 x 15 mm, com acabamento em laminado fenólico melamínico</t>
  </si>
  <si>
    <t>23.09</t>
  </si>
  <si>
    <t>Porta lisa comum montada com batente</t>
  </si>
  <si>
    <t>23.09.010</t>
  </si>
  <si>
    <t>Acréscimo de bandeira - porta lisa comum com batente de madeira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</si>
  <si>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</si>
  <si>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</si>
  <si>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</si>
  <si>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</si>
  <si>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</si>
  <si>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</si>
  <si>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</si>
  <si>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</si>
  <si>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</si>
  <si>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Porta lisa com batente madeira - 110 x 210 cm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</si>
  <si>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</si>
  <si>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</si>
  <si>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</si>
  <si>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</si>
  <si>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</si>
  <si>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</si>
  <si>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</si>
  <si>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</si>
  <si>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</si>
  <si>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</si>
  <si>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</si>
  <si>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</si>
  <si>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</si>
  <si>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</si>
  <si>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</si>
  <si>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</si>
  <si>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</si>
  <si>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</si>
  <si>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</si>
  <si>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</si>
  <si>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</si>
  <si>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</si>
  <si>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</si>
  <si>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</si>
  <si>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</si>
  <si>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</si>
  <si>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</si>
  <si>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</si>
  <si>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</si>
  <si>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Porta lisa com batente madeira, 2 folhas - 140 x 210 cm</t>
  </si>
  <si>
    <t>23.11</t>
  </si>
  <si>
    <t>Porta lisa para acabamento em verniz montada com batente</t>
  </si>
  <si>
    <t>23.11.010</t>
  </si>
  <si>
    <t>Acréscimo de bandeira - porta lisa para acabamento em verniz, com batente de madeira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</si>
  <si>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</si>
  <si>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</si>
  <si>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</si>
  <si>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</si>
  <si>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</si>
  <si>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</si>
  <si>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23.12</t>
  </si>
  <si>
    <t>Porta comum completa - uso coletivo (padrão dimensional médio)</t>
  </si>
  <si>
    <t>23.12.001</t>
  </si>
  <si>
    <t>Porta lisa de madeira, interna "PIM", para acabamento em pintura, padrão dimensional médio, com ferragens, completo - 80 x 210 cm</t>
  </si>
  <si>
    <t>23.13</t>
  </si>
  <si>
    <t>Porta comum completa - uso público (padrão dimensional médio/pesado)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</si>
  <si>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</si>
  <si>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</si>
  <si>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</si>
  <si>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</si>
  <si>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</si>
  <si>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</si>
  <si>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</si>
  <si>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</si>
  <si>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</si>
  <si>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</si>
  <si>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</si>
  <si>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</si>
  <si>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</si>
  <si>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conservações e complementos - GRUPO 23</t>
  </si>
  <si>
    <t>23.20.020</t>
  </si>
  <si>
    <t>Recolocação de batentes de madeira</t>
  </si>
  <si>
    <t>23.20.040</t>
  </si>
  <si>
    <t>Recolocação de folhas de porta ou janela</t>
  </si>
  <si>
    <t>23.20.060</t>
  </si>
  <si>
    <t>Recolocação de guarnição ou molduras</t>
  </si>
  <si>
    <t>23.20.100</t>
  </si>
  <si>
    <t>Batente de madeira para porta</t>
  </si>
  <si>
    <t>23.20.110</t>
  </si>
  <si>
    <t>Visor fixo e requadro de madeira para porta, para receber vidro</t>
  </si>
  <si>
    <t>23.20.120</t>
  </si>
  <si>
    <t>Guarnição de madeira</t>
  </si>
  <si>
    <t>23.20.140</t>
  </si>
  <si>
    <t>Acréscimo de visor completo em porta de madeira</t>
  </si>
  <si>
    <t>23.20.160</t>
  </si>
  <si>
    <t>Folha de porta veneziana maciça, sob medida</t>
  </si>
  <si>
    <t>23.20.170</t>
  </si>
  <si>
    <t>Folha de porta lisa folheada com madeira, sob medida</t>
  </si>
  <si>
    <t>23.20.180</t>
  </si>
  <si>
    <t>Folha de porta em madeira para receber vidro, sob medida</t>
  </si>
  <si>
    <t>23.20.310</t>
  </si>
  <si>
    <t>23.20.320</t>
  </si>
  <si>
    <t>23.20.330</t>
  </si>
  <si>
    <t>23.20.340</t>
  </si>
  <si>
    <t>23.20.450</t>
  </si>
  <si>
    <t>23.20.460</t>
  </si>
  <si>
    <t>23.20.550</t>
  </si>
  <si>
    <t>23.20.600</t>
  </si>
  <si>
    <t>Folha de porta em madeira com tela de proteção tipo mosqueteira</t>
  </si>
  <si>
    <t>24</t>
  </si>
  <si>
    <t>ESQUADRIA, SERRALHERIA E ELEMENTO EM FERRO</t>
  </si>
  <si>
    <t>24.01</t>
  </si>
  <si>
    <t>Caixilho em ferro</t>
  </si>
  <si>
    <t>24.01.010</t>
  </si>
  <si>
    <t>Caixilho em ferro fixo, sob medida</t>
  </si>
  <si>
    <t>24.01.030</t>
  </si>
  <si>
    <t>Caixilho em ferro basculante, sob medida</t>
  </si>
  <si>
    <t>24.01.070</t>
  </si>
  <si>
    <t>Caixilho em ferro de correr, sob medida</t>
  </si>
  <si>
    <t>24.01.080</t>
  </si>
  <si>
    <t>Caixilho em ferro de correr, linha comercial</t>
  </si>
  <si>
    <t>24.01.090</t>
  </si>
  <si>
    <t>Caixilho em ferro com ventilação permanente, sob medida</t>
  </si>
  <si>
    <t>24.01.100</t>
  </si>
  <si>
    <t>Caixilho em ferro tipo veneziana, linha comercial</t>
  </si>
  <si>
    <t>24.01.110</t>
  </si>
  <si>
    <t>Caixilho em ferro tipo veneziana, sob medida</t>
  </si>
  <si>
    <t>24.01.120</t>
  </si>
  <si>
    <t>Caixilho tipo veneziana industrial com montantes em aço galvanizado e aletas em fibra de vidro</t>
  </si>
  <si>
    <t>24.01.180</t>
  </si>
  <si>
    <t>Caixilho removível em tela de aço galvanizado, tipo ondulada com malha de 1", fio 12, com requadro tubular de aço carbono, sob medida</t>
  </si>
  <si>
    <t>24.01.190</t>
  </si>
  <si>
    <t>Caixilho fixo em tela de aço galvanizado tipo ondulada com malha de 1/2", fio 12, com requadro em cantoneira de aço carbono, sob medida</t>
  </si>
  <si>
    <t>24.01.200</t>
  </si>
  <si>
    <t>Caixilho fixo em aço SAE 1010/1020 para vidro à prova de bala, sob medida</t>
  </si>
  <si>
    <t>24.01.280</t>
  </si>
  <si>
    <t>Caixilho tipo guichê em chapa de aço</t>
  </si>
  <si>
    <t>24.02</t>
  </si>
  <si>
    <t>Portas, portões e gradis</t>
  </si>
  <si>
    <t>24.02.010</t>
  </si>
  <si>
    <t>Porta em ferro de abrir, para receber vidro, sob medida</t>
  </si>
  <si>
    <t>24.02.040</t>
  </si>
  <si>
    <t>Porta/portão tipo gradil sob medida</t>
  </si>
  <si>
    <t>24.02.050</t>
  </si>
  <si>
    <t>Porta corta-fogo classe P.90 de 90 x 210 cm, completa, com maçaneta tipo alavanca</t>
  </si>
  <si>
    <t>24.02.052</t>
  </si>
  <si>
    <t>Porta corta-fogo classe P.90 de 100 x 210 cm, completa, com maçaneta tipo alavanca</t>
  </si>
  <si>
    <t>24.02.054</t>
  </si>
  <si>
    <t>Porta corta-fogo classe P.90, com barra antipânico numa face e maçaneta na outra, completa</t>
  </si>
  <si>
    <t>24.02.056</t>
  </si>
  <si>
    <t>Porta corta-fogo classe P.120 de 80 x 210 cm, com uma folha de abrir, completa</t>
  </si>
  <si>
    <t>24.02.058</t>
  </si>
  <si>
    <t>Porta corta-fogo classe P.120 de 90 x 210 cm, com uma folha de abrir, completa</t>
  </si>
  <si>
    <t>24.02.060</t>
  </si>
  <si>
    <t>Porta/portão de abrir em chapa, sob medida</t>
  </si>
  <si>
    <t>24.02.070</t>
  </si>
  <si>
    <t>Porta de ferro de abrir tipo veneziana, linha comercial</t>
  </si>
  <si>
    <t>24.02.080</t>
  </si>
  <si>
    <t>Porta/portão de abrir em veneziana de ferro, sob medida</t>
  </si>
  <si>
    <t>24.02.100</t>
  </si>
  <si>
    <t>Portão tubular em tela de aço galvanizado até 2,50 m de altura, completo</t>
  </si>
  <si>
    <t>24.02.270</t>
  </si>
  <si>
    <t>Portão de 2 folhas, tubular em tela de aço galvanizado acima de 2,50 m de altura, completo</t>
  </si>
  <si>
    <t>24.02.280</t>
  </si>
  <si>
    <t>Porta/portão de correr em tela ondulada de aço galvanizado, sob medida</t>
  </si>
  <si>
    <t>24.02.290</t>
  </si>
  <si>
    <t>Porta/portão de correr em chapa cega dupla, sob medida</t>
  </si>
  <si>
    <t>24.02.410</t>
  </si>
  <si>
    <t>Porta em ferro de correr, para receber vidro, sob medida</t>
  </si>
  <si>
    <t>24.02.430</t>
  </si>
  <si>
    <t>Porta em ferro de abrir, parte inferior chapeada, parte superior para receber vidro, sob medida</t>
  </si>
  <si>
    <t>24.02.450</t>
  </si>
  <si>
    <t>Grade de proteção para caixilhos</t>
  </si>
  <si>
    <t>24.02.460</t>
  </si>
  <si>
    <t>Porta de abrir em tela ondulada de aço galvanizado, completa</t>
  </si>
  <si>
    <t>24.02.470</t>
  </si>
  <si>
    <t>Portinhola de correr em chapa, para ´passa pacote´, completa, sob medida</t>
  </si>
  <si>
    <t>24.02.480</t>
  </si>
  <si>
    <t>Portinhola de abrir em chapa, para ´passa pacote´, completa, sob medida</t>
  </si>
  <si>
    <t>24.02.490</t>
  </si>
  <si>
    <t>Grade em barra chata soldada de 1 1/2´ x 1/4´, sob medida</t>
  </si>
  <si>
    <t>24.02.590</t>
  </si>
  <si>
    <t>Porta de enrolar manual, cega ou vazada</t>
  </si>
  <si>
    <t>24.02.630</t>
  </si>
  <si>
    <t>Portão de 2 folhas tubular diâmetro de 3´, com tela em aço galvanizado de 2´, altura acima de 3,00 m, completo</t>
  </si>
  <si>
    <t>24.02.810</t>
  </si>
  <si>
    <t>Porta/portão de abrir em chapa cega com isolamento acústico, sob medida</t>
  </si>
  <si>
    <t>24.02.840</t>
  </si>
  <si>
    <t>Portão basculante em chapa metálica, estruturado com perfis metálicos</t>
  </si>
  <si>
    <t>24.02.900</t>
  </si>
  <si>
    <t>Porta de abrir em chapa dupla com visor, batente envolvente, completa</t>
  </si>
  <si>
    <t>24.02.930</t>
  </si>
  <si>
    <t>Portão de 2 folhas tubular, com tela em aço galvanizado de 2´ e fio 10, completo</t>
  </si>
  <si>
    <t>24.03</t>
  </si>
  <si>
    <t>Elementos em ferro</t>
  </si>
  <si>
    <t>24.03.040</t>
  </si>
  <si>
    <t>Guarda-corpo tubular com tela em aço galvanizado, diâmetro de 1 1/2´</t>
  </si>
  <si>
    <t>24.03.060</t>
  </si>
  <si>
    <t>Escada marinheiro (galvanizada)</t>
  </si>
  <si>
    <t>24.03.080</t>
  </si>
  <si>
    <t>Escada marinheiro com guarda corpo (degrau em ´T´)</t>
  </si>
  <si>
    <t>24.03.100</t>
  </si>
  <si>
    <t>Alçapão/tampa em chapa de ferro com porta cadeado</t>
  </si>
  <si>
    <t>24.03.200</t>
  </si>
  <si>
    <t>24.03.210</t>
  </si>
  <si>
    <t>Tela de proteção em malha ondulada de 1´, fio 10 (BWG), com requadro</t>
  </si>
  <si>
    <t>24.03.290</t>
  </si>
  <si>
    <t>Fechamento em chapa de aço galvanizada nº 14 MSG, perfurada com diâmetro de 12,7 mm, requadro em chapa dobrada</t>
  </si>
  <si>
    <t>24.03.300</t>
  </si>
  <si>
    <t>Fechamento em chapa expandida losangular de 10 x 20 mm, com requadro em cantoneira de aço carbono</t>
  </si>
  <si>
    <t>24.03.310</t>
  </si>
  <si>
    <t>Corrimão tubular em aço galvanizado, diâmetro 1 1/2´</t>
  </si>
  <si>
    <t>24.03.320</t>
  </si>
  <si>
    <t>Corrimão tubular em aço galvanizado, diâmetro 2´</t>
  </si>
  <si>
    <t>24.03.340</t>
  </si>
  <si>
    <t>Tampa em chapa de segurança tipo xadrez, aço galvanizado a fogo antiderrapante de 1/4´</t>
  </si>
  <si>
    <t>24.03.410</t>
  </si>
  <si>
    <t>Fechamento em chapa perfurada, furos quadrados 4 x 4 mm, com requadro em cantoneira de aço carbono</t>
  </si>
  <si>
    <t>24.03.680</t>
  </si>
  <si>
    <t>Grade para piso eletrofundida, malha 30 x 100 mm, com barra de 40 x 2 mm</t>
  </si>
  <si>
    <t>24.03.690</t>
  </si>
  <si>
    <t>Grade para forro eletrofundida, malha 25 x 100 mm, com barra de 25 x 2 mm</t>
  </si>
  <si>
    <t>24.03.930</t>
  </si>
  <si>
    <t>Porta de enrolar automatizada, em chapa de aço galvanizada microperfurada, com pintura eletrostática, com controle remoto</t>
  </si>
  <si>
    <t>24.04</t>
  </si>
  <si>
    <t>Esquadria, serralheria de segurança</t>
  </si>
  <si>
    <t>24.04.150</t>
  </si>
  <si>
    <t>Porta de segurança de correr suspensa em grade de aço SAE 1045, diâmetro de 1´, completa, sem têmpera e revenimento</t>
  </si>
  <si>
    <t>24.04.220</t>
  </si>
  <si>
    <t>Grade de segurança em aço SAE 1045, diâmetro 1´, sem têmpera e revenimento</t>
  </si>
  <si>
    <t>24.04.230</t>
  </si>
  <si>
    <t>24.04.240</t>
  </si>
  <si>
    <t>Grade de segurança em aço SAE 1045 chapeada, diâmetro 1´, sem têmpera e revenimento</t>
  </si>
  <si>
    <t>24.04.250</t>
  </si>
  <si>
    <t>24.04.260</t>
  </si>
  <si>
    <t>24.04.270</t>
  </si>
  <si>
    <t>24.04.280</t>
  </si>
  <si>
    <t>24.04.300</t>
  </si>
  <si>
    <t>Grade de segurança em aço SAE 1045, diâmetro 1´, com têmpera e revenimento</t>
  </si>
  <si>
    <t>24.04.310</t>
  </si>
  <si>
    <t>24.04.320</t>
  </si>
  <si>
    <t>Grade de segurança em aço SAE 1045 chapeada, diâmetro 1´, com têmpera e revenimento</t>
  </si>
  <si>
    <t>24.04.330</t>
  </si>
  <si>
    <t>24.04.340</t>
  </si>
  <si>
    <t>24.04.350</t>
  </si>
  <si>
    <t>24.04.360</t>
  </si>
  <si>
    <t>24.04.370</t>
  </si>
  <si>
    <t>24.04.380</t>
  </si>
  <si>
    <t>Porta de segurança de correr suspensa em grade de aço SAE 1045, chapeada, diâmetro de 1´, completa, sem têmpera e revenimento</t>
  </si>
  <si>
    <t>24.04.400</t>
  </si>
  <si>
    <t>Porta de segurança de correr em grade de aço SAE 1045, diâmetro de 1´, completa, com têmpera e revenimento</t>
  </si>
  <si>
    <t>24.04.410</t>
  </si>
  <si>
    <t>Porta de segurança de correr suspensa em grade de aço SAE 1045 chapeada, diâmetro de 1´, completa, com têmpera e revenimento</t>
  </si>
  <si>
    <t>24.04.420</t>
  </si>
  <si>
    <t>Porta de segurança de correr em grade de aço SAE 1045 chapeada, diâmetro de 1´, completa, sem têmpera e revenimento</t>
  </si>
  <si>
    <t>24.04.430</t>
  </si>
  <si>
    <t>Porta de segurança de correr em grade de aço SAE 1045, diâmetro de 1´, completa, sem têmpera e revenimento</t>
  </si>
  <si>
    <t>24.04.610</t>
  </si>
  <si>
    <t>Caixilho de segurança em aço SAE 1010/1020 tipo fixo e de correr, para receber vidro, com bandeira tipo veneziana</t>
  </si>
  <si>
    <t>24.04.620</t>
  </si>
  <si>
    <t>24.04.630</t>
  </si>
  <si>
    <t>24.06</t>
  </si>
  <si>
    <t>Esquadria, serralheria e elemento em ferro.</t>
  </si>
  <si>
    <t>24.06.030</t>
  </si>
  <si>
    <t>24.07</t>
  </si>
  <si>
    <t>Portas, portões e gradis.</t>
  </si>
  <si>
    <t>24.07.030</t>
  </si>
  <si>
    <t>Porta de enrolar automatizado, em perfil meia cana perfurado, tipo transvision</t>
  </si>
  <si>
    <t>24.07.040</t>
  </si>
  <si>
    <t>Porta de abrir em chapa de aço galvanizado, com requadro em tela ondulada malha 2´ e fio 12</t>
  </si>
  <si>
    <t>24.08</t>
  </si>
  <si>
    <t>Esquadria, serralheria e elemento em aço inoxidável</t>
  </si>
  <si>
    <t>24.08.020</t>
  </si>
  <si>
    <t>Corrimão duplo em tubo de aço inoxidável escovado, com diâmetro de 1 1/2´ e montantes com diâmetro de 2´</t>
  </si>
  <si>
    <t>24.08.031</t>
  </si>
  <si>
    <t>Corrimão em tubo de aço inoxidável escovado, diâmetro de 1 1/2"</t>
  </si>
  <si>
    <t>24.08.040</t>
  </si>
  <si>
    <t>Corrimão em tubo de aço inoxidável escovado, diâmetro de 1 1/2´ e montantes com diâmetro de 2´</t>
  </si>
  <si>
    <t>24.20</t>
  </si>
  <si>
    <t>Reparos, conservações e complementos - GRUPO 24</t>
  </si>
  <si>
    <t>24.20.020</t>
  </si>
  <si>
    <t>Recolocação de esquadrias metálicas</t>
  </si>
  <si>
    <t>24.20.040</t>
  </si>
  <si>
    <t>Recolocação de batentes</t>
  </si>
  <si>
    <t>24.20.060</t>
  </si>
  <si>
    <t>Recolocação de escada de marinheiro</t>
  </si>
  <si>
    <t>24.20.090</t>
  </si>
  <si>
    <t>Solda MIG em esquadrias metálicas</t>
  </si>
  <si>
    <t>24.20.100</t>
  </si>
  <si>
    <t>Brete para instalação lateral em grade de segurança</t>
  </si>
  <si>
    <t>24.20.120</t>
  </si>
  <si>
    <t>Batente em chapa dobrada para portas</t>
  </si>
  <si>
    <t>24.20.140</t>
  </si>
  <si>
    <t>Batente em chapa de aço SAE 1010/1020, espessura de 3/16´, para obras de segurança</t>
  </si>
  <si>
    <t>24.20.200</t>
  </si>
  <si>
    <t>Chapa de ferro nº 14, inclusive soldagem</t>
  </si>
  <si>
    <t>24.20.230</t>
  </si>
  <si>
    <t>Tela ondulada em aço galvanizado fio 10 BWG, malha de 1´</t>
  </si>
  <si>
    <t>24.20.270</t>
  </si>
  <si>
    <t>Tela em aço galvanizado fio 16 BWG, malha de 1´ - tipo alambrado</t>
  </si>
  <si>
    <t>24.20.300</t>
  </si>
  <si>
    <t>Chapa perfurada em aço SAE 1020, furos redondos de diâmetro 7,5 mm, espessura 1/8´ - soldagem tipo MIG</t>
  </si>
  <si>
    <t>24.20.310</t>
  </si>
  <si>
    <t>25</t>
  </si>
  <si>
    <t>ESQUADRIA, SERRALHERIA E ELEMENTO EM ALUMÍNIO</t>
  </si>
  <si>
    <t>25.01</t>
  </si>
  <si>
    <t>Caixilho em alumínio</t>
  </si>
  <si>
    <t>25.01.020</t>
  </si>
  <si>
    <t>Caixilho em alumínio fixo, sob medida</t>
  </si>
  <si>
    <t>25.01.030</t>
  </si>
  <si>
    <t>Caixilho em alumínio basculante com vidro, linha comercial</t>
  </si>
  <si>
    <t>25.01.040</t>
  </si>
  <si>
    <t>Caixilho em alumínio basculante, sob medida</t>
  </si>
  <si>
    <t>25.01.050</t>
  </si>
  <si>
    <t>25.01.060</t>
  </si>
  <si>
    <t>25.01.070</t>
  </si>
  <si>
    <t>Caixilho em alumínio de correr com vidro, linha comercial</t>
  </si>
  <si>
    <t>25.01.080</t>
  </si>
  <si>
    <t>Caixilho em alumínio de correr, sob medida</t>
  </si>
  <si>
    <t>25.01.090</t>
  </si>
  <si>
    <t>Caixilho em alumínio tipo veneziana com vidro, linha comercial</t>
  </si>
  <si>
    <t>25.01.100</t>
  </si>
  <si>
    <t>Caixilho em alumínio tipo veneziana, sob medida</t>
  </si>
  <si>
    <t>25.01.110</t>
  </si>
  <si>
    <t>Caixilho guilhotina em alumínio anodizado, sob medida</t>
  </si>
  <si>
    <t>25.01.120</t>
  </si>
  <si>
    <t>Caixilho tipo veneziana industrial com montantes em alumínio e aletas em fibra de vidro</t>
  </si>
  <si>
    <t>25.01.240</t>
  </si>
  <si>
    <t>25.01.380</t>
  </si>
  <si>
    <t>25.01.400</t>
  </si>
  <si>
    <t>Caixilho em alumínio anodizado fixo</t>
  </si>
  <si>
    <t>25.01.410</t>
  </si>
  <si>
    <t>25.01.430</t>
  </si>
  <si>
    <t>Caixilho em alumínio fixo, tipo fachada</t>
  </si>
  <si>
    <t>25.01.440</t>
  </si>
  <si>
    <t>25.01.450</t>
  </si>
  <si>
    <t>Caixilho em alumínio para pele de vidro, tipo fachada</t>
  </si>
  <si>
    <t>25.01.460</t>
  </si>
  <si>
    <t>Gradil em alumínio natural, sob medida</t>
  </si>
  <si>
    <t>25.01.470</t>
  </si>
  <si>
    <t>Caixilho fixo tipo veneziana em alumínio anodizado, sob medida - branco</t>
  </si>
  <si>
    <t>25.01.480</t>
  </si>
  <si>
    <t>Caixilho em alumínio com pintura eletrostática, basculante, sob medida - branco</t>
  </si>
  <si>
    <t>25.01.490</t>
  </si>
  <si>
    <t>25.01.500</t>
  </si>
  <si>
    <t>Caixilho em alumínio anodizado fixo, sob medida - bronze/preto</t>
  </si>
  <si>
    <t>25.01.510</t>
  </si>
  <si>
    <t>Caixilho em alumínio anodizado basculante, sob medida - bronze/preto</t>
  </si>
  <si>
    <t>25.01.520</t>
  </si>
  <si>
    <t>25.01.530</t>
  </si>
  <si>
    <t>Caixilho em alumínio anodizado de correr, sob medida - bronze/preto</t>
  </si>
  <si>
    <t>25.02</t>
  </si>
  <si>
    <t>Porta em alumínio</t>
  </si>
  <si>
    <t>25.02.010</t>
  </si>
  <si>
    <t>Porta de entrada de abrir em alumínio com vidro, linha comercial</t>
  </si>
  <si>
    <t>25.02.020</t>
  </si>
  <si>
    <t>Porta de entrada de abrir em alumínio, sob medida</t>
  </si>
  <si>
    <t>25.02.040</t>
  </si>
  <si>
    <t>Porta de entrada de correr em alumínio, sob medida</t>
  </si>
  <si>
    <t>25.02.050</t>
  </si>
  <si>
    <t>Porta veneziana de abrir em alumínio, linha comercial</t>
  </si>
  <si>
    <t>25.02.060</t>
  </si>
  <si>
    <t>Porta/portinhola em alumínio, sob medida</t>
  </si>
  <si>
    <t>25.02.070</t>
  </si>
  <si>
    <t>Portinhola tipo veneziana em alumínio, linha comercial</t>
  </si>
  <si>
    <t>25.02.110</t>
  </si>
  <si>
    <t>Porta veneziana de abrir em alumínio, sob medida</t>
  </si>
  <si>
    <t>25.02.230</t>
  </si>
  <si>
    <t>Porta em alumínio anodizado de abrir, sob medida - bronze/preto</t>
  </si>
  <si>
    <t>25.02.240</t>
  </si>
  <si>
    <t>Porta em alumínio anodizado de correr, sob medida - bronze/preto</t>
  </si>
  <si>
    <t>25.02.250</t>
  </si>
  <si>
    <t>Porta em alumínio anodizado de abrir, tipo veneziana, sob medida - bronze/preto</t>
  </si>
  <si>
    <t>25.02.260</t>
  </si>
  <si>
    <t>Portinhola em alumínio anodizado de correr, tipo veneziana, sob medida - bronze/preto</t>
  </si>
  <si>
    <t>25.02.300</t>
  </si>
  <si>
    <t>Porta de abrir em alumínio com pintura eletrostática, sob medida - cor branca</t>
  </si>
  <si>
    <t>25.02.310</t>
  </si>
  <si>
    <t>Porta de abrir em alumínio tipo lambri, sob medida - cor branca</t>
  </si>
  <si>
    <t>25.20</t>
  </si>
  <si>
    <t>Reparos, conservações e complementos - GRUPO 25</t>
  </si>
  <si>
    <t>25.20.020</t>
  </si>
  <si>
    <t>26</t>
  </si>
  <si>
    <t>ESQUADRIA E ELEMENTO EM VIDRO</t>
  </si>
  <si>
    <t>26.01</t>
  </si>
  <si>
    <t>Vidro comum e laminado</t>
  </si>
  <si>
    <t>26.01.020</t>
  </si>
  <si>
    <t>Vidro liso transparente de 3 mm</t>
  </si>
  <si>
    <t>26.01.040</t>
  </si>
  <si>
    <t>Vidro liso transparente de 4 mm</t>
  </si>
  <si>
    <t>26.01.060</t>
  </si>
  <si>
    <t>Vidro liso transparente de 5 mm</t>
  </si>
  <si>
    <t>26.01.080</t>
  </si>
  <si>
    <t>Vidro liso transparente de 6 mm</t>
  </si>
  <si>
    <t>26.01.140</t>
  </si>
  <si>
    <t>Vidro liso laminado colorido de 6 mm</t>
  </si>
  <si>
    <t>26.01.155</t>
  </si>
  <si>
    <t>Vidro liso laminado colorido de 10 mm</t>
  </si>
  <si>
    <t>26.01.160</t>
  </si>
  <si>
    <t>Vidro liso laminado leitoso de 6 mm</t>
  </si>
  <si>
    <t>26.01.168</t>
  </si>
  <si>
    <t>Vidro liso laminado incolor de 6 mm</t>
  </si>
  <si>
    <t>26.01.169</t>
  </si>
  <si>
    <t>Vidro liso laminado incolor de 8 mm</t>
  </si>
  <si>
    <t>26.01.170</t>
  </si>
  <si>
    <t>Vidro liso laminado incolor de 10 mm</t>
  </si>
  <si>
    <t>26.01.190</t>
  </si>
  <si>
    <t>Vidro liso laminado jateado de 6 mm</t>
  </si>
  <si>
    <t>26.01.230</t>
  </si>
  <si>
    <t>Vidro fantasia de 3/4 mm</t>
  </si>
  <si>
    <t>26.01.350</t>
  </si>
  <si>
    <t>26.02</t>
  </si>
  <si>
    <t>Vidro temperado</t>
  </si>
  <si>
    <t>26.02.020</t>
  </si>
  <si>
    <t>Vidro temperado incolor de 6 mm</t>
  </si>
  <si>
    <t>26.02.040</t>
  </si>
  <si>
    <t>Vidro temperado incolor de 8 mm</t>
  </si>
  <si>
    <t>26.02.060</t>
  </si>
  <si>
    <t>Vidro temperado incolor de 10 mm</t>
  </si>
  <si>
    <t>26.02.120</t>
  </si>
  <si>
    <t>Vidro temperado cinza ou bronze de 6 mm</t>
  </si>
  <si>
    <t>26.02.140</t>
  </si>
  <si>
    <t>Vidro temperado cinza ou bronze de 8 mm</t>
  </si>
  <si>
    <t>26.02.160</t>
  </si>
  <si>
    <t>Vidro temperado cinza ou bronze de 10 mm</t>
  </si>
  <si>
    <t>26.02.170</t>
  </si>
  <si>
    <t>Vidro temperado serigrafado incolor de 8 mm</t>
  </si>
  <si>
    <t>26.02.300</t>
  </si>
  <si>
    <t>Vidro temperado neutro verde de 10 mm</t>
  </si>
  <si>
    <t>26.03</t>
  </si>
  <si>
    <t>Vidro especial</t>
  </si>
  <si>
    <t>26.03.070</t>
  </si>
  <si>
    <t>Vidro laminado temperado incolor de 8mm</t>
  </si>
  <si>
    <t>26.03.074</t>
  </si>
  <si>
    <t>Vidro laminado temperado incolor de 16 mm</t>
  </si>
  <si>
    <t>26.03.090</t>
  </si>
  <si>
    <t>26.03.300</t>
  </si>
  <si>
    <t>Vidro laminado temperado neutro verde de 12 mm</t>
  </si>
  <si>
    <t>26.04</t>
  </si>
  <si>
    <t>Espelhos</t>
  </si>
  <si>
    <t>26.04.010</t>
  </si>
  <si>
    <t>26.04.030</t>
  </si>
  <si>
    <t>Espelho comum de 3 mm com moldura em alumínio</t>
  </si>
  <si>
    <t>26.20</t>
  </si>
  <si>
    <t>Reparos, conservações e complementos - GRUPO 26</t>
  </si>
  <si>
    <t>26.20.010</t>
  </si>
  <si>
    <t>Massa para vidro</t>
  </si>
  <si>
    <t>26.20.020</t>
  </si>
  <si>
    <t>Recolocação de vidro inclusive emassamento ou recolocação de baguetes</t>
  </si>
  <si>
    <t>27</t>
  </si>
  <si>
    <t>ESQUADRIA E ELEMENTO EM MATERIAL ESPECIAL</t>
  </si>
  <si>
    <t>27.02</t>
  </si>
  <si>
    <t>Policarbonato</t>
  </si>
  <si>
    <t>27.02.001</t>
  </si>
  <si>
    <t>Chapa em policarbonato compacta, fumê, espessura de 6mm</t>
  </si>
  <si>
    <t>27.02.011</t>
  </si>
  <si>
    <t>Chapa em policarbonato compacta, cristal, espessura de 6 mm</t>
  </si>
  <si>
    <t>27.02.041</t>
  </si>
  <si>
    <t>Chapa em policarbonato compacta, cristal, espessura de 10 mm</t>
  </si>
  <si>
    <t>27.02.050</t>
  </si>
  <si>
    <t>Chapa de policarbonato alveolar de 6 mm</t>
  </si>
  <si>
    <t>27.03</t>
  </si>
  <si>
    <t>Chapa de fibra de vidro</t>
  </si>
  <si>
    <t>27.03.030</t>
  </si>
  <si>
    <t>Placa de poliéster reforçada com fibra de vidro de 3 mm</t>
  </si>
  <si>
    <t>27.04</t>
  </si>
  <si>
    <t>PVC / VINIL</t>
  </si>
  <si>
    <t>27.04.040</t>
  </si>
  <si>
    <t>Corrimão, bate-maca ou protetor de parede em PVC, com amortecimento à impacto, altura de 131 mm</t>
  </si>
  <si>
    <t>27.04.050</t>
  </si>
  <si>
    <t>Protetor de parede ou bate-maca em PVC flexível, com amortecimento à impacto, altura de 150 mm</t>
  </si>
  <si>
    <t>27.04.051</t>
  </si>
  <si>
    <t>Faixa em vinil para proteção de paredes, com amortecimento à alto impacto, altura de 400 mm</t>
  </si>
  <si>
    <t>27.04.060</t>
  </si>
  <si>
    <t>Bate-maca ou protetor de parede curvo em PVC, com amortecimento à impacto, altura de 200 mm</t>
  </si>
  <si>
    <t>27.04.070</t>
  </si>
  <si>
    <t>Bate-maca ou protetor de parede em PVC, com amortecimento à impacto, altura de 200 mm</t>
  </si>
  <si>
    <t>28</t>
  </si>
  <si>
    <t>FERRAGEM COMPLEMENTAR PARA ESQUADRIAS</t>
  </si>
  <si>
    <t>28.01</t>
  </si>
  <si>
    <t>Ferragem para porta</t>
  </si>
  <si>
    <t>28.01.020</t>
  </si>
  <si>
    <t>28.01.030</t>
  </si>
  <si>
    <t>28.01.040</t>
  </si>
  <si>
    <t>28.01.050</t>
  </si>
  <si>
    <t>28.01.070</t>
  </si>
  <si>
    <t>Ferragem completa para porta de box de WC tipo livre/ocupado</t>
  </si>
  <si>
    <t>28.01.080</t>
  </si>
  <si>
    <t>Ferragem adicional para porta vão simples em divisória</t>
  </si>
  <si>
    <t>28.01.090</t>
  </si>
  <si>
    <t>Ferragem adicional para porta vão duplo em divisória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</si>
  <si>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</si>
  <si>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</si>
  <si>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</si>
  <si>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</si>
  <si>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</si>
  <si>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Mola aérea para porta, com esforço acima de 50 kg até 60 kg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</si>
  <si>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</si>
  <si>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</si>
  <si>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</si>
  <si>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</si>
  <si>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</si>
  <si>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</si>
  <si>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</si>
  <si>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Visor tipo olho mágico</t>
  </si>
  <si>
    <t>28.01.270</t>
  </si>
  <si>
    <t>Fechadura de segurança para cela tipo gorges, com clic e abertura de um lado</t>
  </si>
  <si>
    <t>28.01.280</t>
  </si>
  <si>
    <t>Fechadura de segurança para cela tipo gorges, com clic e abertura de um lado, embutida em caixa</t>
  </si>
  <si>
    <t>28.01.290</t>
  </si>
  <si>
    <t>Fechadura de segurança para corredor tipo gorges, com abertura de dois lados</t>
  </si>
  <si>
    <t>28.01.330</t>
  </si>
  <si>
    <t>Mola hidráulica de piso, para porta com largura até 1,10 m e peso até 120 kg</t>
  </si>
  <si>
    <t>28.01.400</t>
  </si>
  <si>
    <t>Ferrolho de segurança de 1,20 m, para adaptação em portas de celas, embutido em caixa</t>
  </si>
  <si>
    <t>28.01.550</t>
  </si>
  <si>
    <t>Fechadura com maçaneta tipo alavanca em aço inoxidável, para porta externa</t>
  </si>
  <si>
    <t>28.05</t>
  </si>
  <si>
    <t>Cadeado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</si>
  <si>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</si>
  <si>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</si>
  <si>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</si>
  <si>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</si>
  <si>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</si>
  <si>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</si>
  <si>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</si>
  <si>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28.05.080</t>
  </si>
  <si>
    <t>Cadeado de latão com cilindro - trava dupla - 60mm</t>
  </si>
  <si>
    <t>28.20</t>
  </si>
  <si>
    <t>Reparos, conservações e complementos - GRUPO 28</t>
  </si>
  <si>
    <t>28.20.020</t>
  </si>
  <si>
    <t>Recolocação de fechaduras de embutir</t>
  </si>
  <si>
    <t>28.20.030</t>
  </si>
  <si>
    <t>Barra antipânico de sobrepor para porta de 1 folha</t>
  </si>
  <si>
    <t>28.20.040</t>
  </si>
  <si>
    <t>Recolocação de fechaduras e fechos de sobrepor</t>
  </si>
  <si>
    <t>28.20.050</t>
  </si>
  <si>
    <t>Barra antipânico de sobrepor e maçaneta livre para porta de 1 folha</t>
  </si>
  <si>
    <t>28.20.060</t>
  </si>
  <si>
    <t>Recolocação de dobradiças</t>
  </si>
  <si>
    <t>28.20.070</t>
  </si>
  <si>
    <t>Ferragem para portão de tapume</t>
  </si>
  <si>
    <t>28.20.090</t>
  </si>
  <si>
    <t>Dobradiça tipo gonzo, diâmetro de 1 1/2´ com abas de 2´ x 3/8´</t>
  </si>
  <si>
    <t>28.20.170</t>
  </si>
  <si>
    <t>Brete para instalação superior em porta chapa/grade de segurança</t>
  </si>
  <si>
    <t>28.20.210</t>
  </si>
  <si>
    <t>Ferrolho de segurança para adaptação em portas de celas</t>
  </si>
  <si>
    <t>28.20.211</t>
  </si>
  <si>
    <t>Maçaneta tipo alavanca, acionamento com chave, para porta corta-fogo</t>
  </si>
  <si>
    <t>28.20.220</t>
  </si>
  <si>
    <t>Dobradiça inferior para porta de vidro temperado</t>
  </si>
  <si>
    <t>28.20.230</t>
  </si>
  <si>
    <t>Dobradiça superior para porta de vidro temperado</t>
  </si>
  <si>
    <t>28.20.360</t>
  </si>
  <si>
    <t>Suporte duplo para vidro temperado fixado em alvenaria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</si>
  <si>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</si>
  <si>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</si>
  <si>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</si>
  <si>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</si>
  <si>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</si>
  <si>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</si>
  <si>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</si>
  <si>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</si>
  <si>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</si>
  <si>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Pivô superior lateral para porta em vidro temperado</t>
  </si>
  <si>
    <t>28.20.550</t>
  </si>
  <si>
    <t>Mancal inferior com rolamento para porta em vidro temperado</t>
  </si>
  <si>
    <t>28.20.590</t>
  </si>
  <si>
    <t>Contra fechadura de centro para porta em vidro temperado</t>
  </si>
  <si>
    <t>28.20.600</t>
  </si>
  <si>
    <t>Fechadura de centro com cilindro para porta em vidro temperado</t>
  </si>
  <si>
    <t>28.20.650</t>
  </si>
  <si>
    <t>Puxador duplo em aço inoxidável, para porta de madeira, alumínio ou vidro, de 350 mm</t>
  </si>
  <si>
    <t>28.20.750</t>
  </si>
  <si>
    <t>Capa de proteção para fechadura / ferrolho</t>
  </si>
  <si>
    <t>28.20.760</t>
  </si>
  <si>
    <t>Espelho para trinco de piso para porta em vidro temperado</t>
  </si>
  <si>
    <t>28.20.770</t>
  </si>
  <si>
    <t>Trinco de piso para porta em vidro temperado</t>
  </si>
  <si>
    <t>28.20.800</t>
  </si>
  <si>
    <t>Equipamento automatizador de portas deslizantes para folha dupla</t>
  </si>
  <si>
    <t>28.20.810</t>
  </si>
  <si>
    <t>Equipamento automatizador telescópico unilateral de portas deslizantes para folha dupla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</si>
  <si>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</si>
  <si>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</si>
  <si>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</si>
  <si>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</si>
  <si>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</si>
  <si>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</si>
  <si>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</si>
  <si>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</si>
  <si>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29</t>
  </si>
  <si>
    <t>INSERTE METÁLICO</t>
  </si>
  <si>
    <t>29.01</t>
  </si>
  <si>
    <t>Cantoneira</t>
  </si>
  <si>
    <t>29.01.020</t>
  </si>
  <si>
    <t>Cantoneira em alumínio perfil sextavado</t>
  </si>
  <si>
    <t>29.01.030</t>
  </si>
  <si>
    <t>Perfil em alumínio natural</t>
  </si>
  <si>
    <t>29.01.040</t>
  </si>
  <si>
    <t>Cantoneira em alumínio perfil ´Y´</t>
  </si>
  <si>
    <t>29.01.210</t>
  </si>
  <si>
    <t>Cantoneira em aço galvanizado</t>
  </si>
  <si>
    <t>29.01.230</t>
  </si>
  <si>
    <t>Cantoneira e perfis em ferro</t>
  </si>
  <si>
    <t>29.03</t>
  </si>
  <si>
    <t>Cabos e cordoalhas</t>
  </si>
  <si>
    <t>29.03.010</t>
  </si>
  <si>
    <t>Cabo em aço galvanizado com alma de aço, diâmetro de 3/16´ (4,76 mm)</t>
  </si>
  <si>
    <t>29.03.020</t>
  </si>
  <si>
    <t>Cabo em aço galvanizado com alma de aço, diâmetro de 5/16´ (7,94 mm)</t>
  </si>
  <si>
    <t>29.03.030</t>
  </si>
  <si>
    <t>Cordoalha de aço galvanizado, diâmetro de 1/4´ (6,35 mm)</t>
  </si>
  <si>
    <t>29.03.040</t>
  </si>
  <si>
    <t>29.20</t>
  </si>
  <si>
    <t>Reparos, conservações e complementos - GRUPO 29</t>
  </si>
  <si>
    <t>29.20.030</t>
  </si>
  <si>
    <t>Alumínio liso para complementos e reparos</t>
  </si>
  <si>
    <t>30</t>
  </si>
  <si>
    <t>30.01</t>
  </si>
  <si>
    <t>Barra de apoio</t>
  </si>
  <si>
    <t>30.01.010</t>
  </si>
  <si>
    <t>Barra de apoio reta, para pessoas com mobilidade reduzida, em tubo de aço inoxidável de 1 1/2´</t>
  </si>
  <si>
    <t>30.01.020</t>
  </si>
  <si>
    <t>Barra de apoio reta, para pessoas com mobilidade reduzida, em tubo de aço inoxidável de 1 1/2´ x 500 mm</t>
  </si>
  <si>
    <t>30.01.030</t>
  </si>
  <si>
    <t>Barra de apoio reta, para pessoas com mobilidade reduzida, em tubo de aço inoxidável de 1 1/2´ x 800 mm</t>
  </si>
  <si>
    <t>30.01.050</t>
  </si>
  <si>
    <t>Barra de apoio em ângulo de 90°, para pessoas com mobilidade reduzida, em tubo de aço inoxidável de 1 1/2´ x 800 x 800 mm</t>
  </si>
  <si>
    <t>30.01.080</t>
  </si>
  <si>
    <t>Barra de apoio reta, para pessoas com mobilidade reduzida, em tubo de alumínio, comprimento de 800 mm, acabamento com pintura epóxi</t>
  </si>
  <si>
    <t>30.01.090</t>
  </si>
  <si>
    <t>Barra de apoio em ângulo de 90°, para pessoas com mobilidade reduzida, em tubo de alumínio de 800 x 800 mm, acabamento com pintura epóxi</t>
  </si>
  <si>
    <t>30.01.110</t>
  </si>
  <si>
    <t>Barra de proteção para sifão, para pessoas com mobilidade reduzida, em tubo de alumínio, acabamento com pintura epóxi</t>
  </si>
  <si>
    <t>30.01.120</t>
  </si>
  <si>
    <t>Barra de apoio reta, para pessoas com mobilidade reduzida, em tubo de aço inoxidável de 1 1/4´ x 400 mm</t>
  </si>
  <si>
    <t>30.01.130</t>
  </si>
  <si>
    <t>Barra de proteção para lavatório, para pessoas com mobilidade reduzida, em tubo de alumínio acabamento com pintura epóxi</t>
  </si>
  <si>
    <t>30.03</t>
  </si>
  <si>
    <t>Aparelhos elétricos, hidráulicos e a gás</t>
  </si>
  <si>
    <t>30.04</t>
  </si>
  <si>
    <t>Revestimento</t>
  </si>
  <si>
    <t>30.04.010</t>
  </si>
  <si>
    <t>30.04.020</t>
  </si>
  <si>
    <t>30.04.030</t>
  </si>
  <si>
    <t>Piso em ladrilho hidráulico podotátil várias cores (25x25x2,5cm), assentado com argamassa mista</t>
  </si>
  <si>
    <t>30.04.040</t>
  </si>
  <si>
    <t>Faixa em policarbonato para sinalização visual fotoluminescente, para degraus, comprimento de 20 cm</t>
  </si>
  <si>
    <t>30.04.060</t>
  </si>
  <si>
    <t>Revestimento em chapa de aço inoxidável para proteção de portas, altura de 40 cm</t>
  </si>
  <si>
    <t>30.04.070</t>
  </si>
  <si>
    <t>Rejuntamento de piso em ladrilho hidráulico (25x25x2,5cm) com argamassa industrializada para rejunte, juntas de 2 mm</t>
  </si>
  <si>
    <t>30.04.090</t>
  </si>
  <si>
    <t>Sinalização visual de degraus com pintura esmalte epóxi, comprimento de 20 cm</t>
  </si>
  <si>
    <t>30.04.100</t>
  </si>
  <si>
    <t>Piso tátil de concreto, alerta / direcional, intertravado, espessura de 6 cm, com rejunte em areia</t>
  </si>
  <si>
    <t>30.06</t>
  </si>
  <si>
    <t>Comunicação visual e sonora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</si>
  <si>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</si>
  <si>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</si>
  <si>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</si>
  <si>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</si>
  <si>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</si>
  <si>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Anel de borracha para sinalização tátil para corrimão, diâmetro de 4,5 cm</t>
  </si>
  <si>
    <t>30.06.050</t>
  </si>
  <si>
    <t>Tinta acrílica para sinalização visual de piso, com acabamento microtexturizado e antiderrapante</t>
  </si>
  <si>
    <t>30.06.061</t>
  </si>
  <si>
    <t>30.06.064</t>
  </si>
  <si>
    <t>30.06.080</t>
  </si>
  <si>
    <t>Placa de identificação em alumínio para WC, com desenho universal de acessibilidade</t>
  </si>
  <si>
    <t>30.06.090</t>
  </si>
  <si>
    <t>Placa de identificação para estacionamento, com desenho universal de acessibilidade, tipo pedestal</t>
  </si>
  <si>
    <t>30.06.100</t>
  </si>
  <si>
    <t>Sinalização com pictograma para vaga de estacionamento</t>
  </si>
  <si>
    <t>30.06.110</t>
  </si>
  <si>
    <t>Sinalização com pictograma para vaga de estacionamento, com faixas demarcatórias</t>
  </si>
  <si>
    <t>30.06.132</t>
  </si>
  <si>
    <t>Placa de sinalização tátil em poliestireno com alto relevo em braile, para identificação de pavimentos</t>
  </si>
  <si>
    <t>30.08</t>
  </si>
  <si>
    <t>Aparelhos sanitários</t>
  </si>
  <si>
    <t>30.08.030</t>
  </si>
  <si>
    <t>Assento articulado para banho, em alumínio com pintura epóxi de 700 x 450 mm</t>
  </si>
  <si>
    <t>30.08.040</t>
  </si>
  <si>
    <t>Lavatório de louça para canto sem coluna para pessoas com mobilidade reduzida</t>
  </si>
  <si>
    <t>30.08.050</t>
  </si>
  <si>
    <t>Trocador acessível em MDF com revestimento em laminado melamínico de 180x80cm</t>
  </si>
  <si>
    <t>30.08.060</t>
  </si>
  <si>
    <t>30.14</t>
  </si>
  <si>
    <t>Elevador e plataforma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</si>
  <si>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</si>
  <si>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</si>
  <si>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</si>
  <si>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</si>
  <si>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</si>
  <si>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</si>
  <si>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</si>
  <si>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</si>
  <si>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</si>
  <si>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IMPERMEABILIZAÇÃO, PROTEÇÃO E JUNTA</t>
  </si>
  <si>
    <t>32.06</t>
  </si>
  <si>
    <t>Isolamentos térmicos / acústicos</t>
  </si>
  <si>
    <t>32.06.010</t>
  </si>
  <si>
    <t>Lã de vidro e/ou lã de rocha com espessura de 1´</t>
  </si>
  <si>
    <t>32.06.030</t>
  </si>
  <si>
    <t>Lã de vidro e/ou lã de rocha com espessura de 2´</t>
  </si>
  <si>
    <t>32.06.120</t>
  </si>
  <si>
    <t>Argila expandida</t>
  </si>
  <si>
    <t>32.06.130</t>
  </si>
  <si>
    <t>32.06.151</t>
  </si>
  <si>
    <t>Lâmina refletiva revestida com dupla face em alumínio, dupla malha de reforço e laminação entre camadas, para isolação térmica</t>
  </si>
  <si>
    <t>32.06.231</t>
  </si>
  <si>
    <t>Película de controle solar refletiva na cor prata, para aplicação em vidros</t>
  </si>
  <si>
    <t>32.06.380</t>
  </si>
  <si>
    <t>Isolamento acústico em placas de espuma semirrígida, com uma camada de manta HD, espessura de 50 mm</t>
  </si>
  <si>
    <t>32.06.396</t>
  </si>
  <si>
    <t>32.06.400</t>
  </si>
  <si>
    <t>Isolamento acústico em placas de espuma semirrígida incombustível, com superfície em cunhas anecóicas, espessura de 50 mm</t>
  </si>
  <si>
    <t>32.07</t>
  </si>
  <si>
    <t>Junta de dilatação</t>
  </si>
  <si>
    <t>32.07.040</t>
  </si>
  <si>
    <t>Junta plástica de 3/4´ x 1/8´</t>
  </si>
  <si>
    <t>32.07.060</t>
  </si>
  <si>
    <t>Junta de latão bitola de 1/8´</t>
  </si>
  <si>
    <t>32.07.090</t>
  </si>
  <si>
    <t>Junta de dilatação ou vedação com mastique de silicone, 1,0 x 0,5 cm - inclusive guia de apoio em polietileno</t>
  </si>
  <si>
    <t>32.07.110</t>
  </si>
  <si>
    <t>Junta a base de asfalto oxidado a quente</t>
  </si>
  <si>
    <t>cm³</t>
  </si>
  <si>
    <t>32.07.120</t>
  </si>
  <si>
    <t>Mangueira plástica flexível para junta de dilatação</t>
  </si>
  <si>
    <t>32.07.160</t>
  </si>
  <si>
    <t>Junta de dilatação elástica a base de poliuretano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</si>
  <si>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</si>
  <si>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</si>
  <si>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</si>
  <si>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</si>
  <si>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</si>
  <si>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</si>
  <si>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</si>
  <si>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</si>
  <si>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</si>
  <si>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Junta de dilatação estrutural</t>
  </si>
  <si>
    <t>32.08.010</t>
  </si>
  <si>
    <t>Junta estrutural com poliestireno expandido de alta densidade P-III, espessura de 10 mm</t>
  </si>
  <si>
    <t>32.08.030</t>
  </si>
  <si>
    <t>Junta estrutural com poliestireno expandido de alta densidade P-III, espessura de 20 mm</t>
  </si>
  <si>
    <t>32.08.050</t>
  </si>
  <si>
    <t>Junta estrutural com perfilado termoplástico em PVC, perfil O-12</t>
  </si>
  <si>
    <t>32.08.060</t>
  </si>
  <si>
    <t>Junta estrutural com perfilado termoplástico em PVC, perfil O-22</t>
  </si>
  <si>
    <t>32.08.070</t>
  </si>
  <si>
    <t>Junta estrutural com perfil elastomérico para fissuras, painéis e estruturas em geral, movimentação máxima 15 mm</t>
  </si>
  <si>
    <t>32.08.090</t>
  </si>
  <si>
    <t>Junta estrutural com perfil elastomérico para fissuras, painéis e estruturas em geral, movimentação máxima 30 mm</t>
  </si>
  <si>
    <t>32.08.110</t>
  </si>
  <si>
    <t>Junta estrutural com perfil elastomérico e lábios poliméricos para obras de arte, movimentação máxima 40 mm</t>
  </si>
  <si>
    <t>32.08.130</t>
  </si>
  <si>
    <t>Junta estrutural com perfil elastomérico e lábios poliméricos para obras de arte, movimentação máxima 55 mm</t>
  </si>
  <si>
    <t>32.08.160</t>
  </si>
  <si>
    <t>Junta elástica estrutural de neoprene</t>
  </si>
  <si>
    <t>32.09</t>
  </si>
  <si>
    <t>Apoios e afins</t>
  </si>
  <si>
    <t>32.09.020</t>
  </si>
  <si>
    <t>Chapa de aço em bitolas medias</t>
  </si>
  <si>
    <t>32.09.040</t>
  </si>
  <si>
    <t>Apoio em placa de neoprene fretado</t>
  </si>
  <si>
    <t>dm³</t>
  </si>
  <si>
    <t>32.10</t>
  </si>
  <si>
    <t>Envelope de concreto e proteção de tubos</t>
  </si>
  <si>
    <t>32.10.050</t>
  </si>
  <si>
    <t>Proteção anticorrosiva, a base de resina epóxi com alcatrão, para ramais sob a terra, com DN até 1´</t>
  </si>
  <si>
    <t>32.10.060</t>
  </si>
  <si>
    <t>Proteção anticorrosiva, a base de resina epóxi com alcatrão, para ramais sob a terra, com DN acima de 1´ até 2´</t>
  </si>
  <si>
    <t>32.10.070</t>
  </si>
  <si>
    <t>Proteção anticorrosiva, a base de resina epóxi com alcatrão, para ramais sob a terra, com DN acima de 2´ até 3´</t>
  </si>
  <si>
    <t>32.10.080</t>
  </si>
  <si>
    <t>Proteção anticorrosiva, a base de resina epóxi com alcatrão, para ramais sob a terra, com DN acima de 3´ até 4´</t>
  </si>
  <si>
    <t>32.10.082</t>
  </si>
  <si>
    <t>Proteção anticorrosiva, a base de resina epóxi com alcatrão, para ramais sob a terra, com DN acima de 5´ até 6´</t>
  </si>
  <si>
    <t>32.10.090</t>
  </si>
  <si>
    <t>Proteção anticorrosiva, com fita adesiva, para ramais sob a terra, com DN até 1´</t>
  </si>
  <si>
    <t>32.10.100</t>
  </si>
  <si>
    <t>Proteção anticorrosiva, com fita adesiva, para ramais sob a terra, com DN acima de 1´ até 2´</t>
  </si>
  <si>
    <t>32.10.110</t>
  </si>
  <si>
    <t>Proteção anticorrosiva, com fita adesiva, para ramais sob a terra, com DN acima de 2´ até 3´</t>
  </si>
  <si>
    <t>32.11</t>
  </si>
  <si>
    <t>Isolante térmico para tubos e dutos</t>
  </si>
  <si>
    <t>32.11.150</t>
  </si>
  <si>
    <t>Proteção para isolamento térmico em alumínio</t>
  </si>
  <si>
    <t>32.11.200</t>
  </si>
  <si>
    <t>Isolamento térmico em polietileno expandido, espessura de 5 mm, para tubulação de 1/2´ (15 mm)</t>
  </si>
  <si>
    <t>32.11.210</t>
  </si>
  <si>
    <t>Isolamento térmico em polietileno expandido, espessura de 5 mm, para tubulação de 3/4´ (22 mm)</t>
  </si>
  <si>
    <t>32.11.220</t>
  </si>
  <si>
    <t>Isolamento térmico em polietileno expandido, espessura de 5 mm, para tubulação de 1´ (28 mm)</t>
  </si>
  <si>
    <t>32.11.230</t>
  </si>
  <si>
    <t>Isolamento térmico em polietileno expandido, espessura de 10 mm, para tubulação de 1 1/4´ (35 mm)</t>
  </si>
  <si>
    <t>32.11.240</t>
  </si>
  <si>
    <t>Isolamento térmico em polietileno expandido, espessura de 10 mm, para tubulação de 1 1/2´ (42 mm)</t>
  </si>
  <si>
    <t>32.11.250</t>
  </si>
  <si>
    <t>Isolamento térmico em polietileno expandido, espessura de 10 mm, para tubulação de 2´ (54 mm)</t>
  </si>
  <si>
    <t>32.11.270</t>
  </si>
  <si>
    <t>Isolamento térmico em espuma elastomérica, espessura de 9 a 12 mm, para tubulação de 1/4´ (cobre)</t>
  </si>
  <si>
    <t>32.11.280</t>
  </si>
  <si>
    <t>Isolamento térmico em espuma elastomérica, espessura de 9 a 12 mm, para tubulação de 1/2´ (cobre)</t>
  </si>
  <si>
    <t>32.11.290</t>
  </si>
  <si>
    <t>Isolamento térmico em espuma elastomérica, espessura de 9 a 12 mm, para tubulação de 5/8´ (cobre) ou 1/4´ (ferro)</t>
  </si>
  <si>
    <t>32.11.300</t>
  </si>
  <si>
    <t>Isolamento térmico em espuma elastomérica, espessura de 9 a 12 mm, para tubulação de 1´ (cobre)</t>
  </si>
  <si>
    <t>32.11.310</t>
  </si>
  <si>
    <t>Isolamento térmico em espuma elastomérica, espessura de 19 a 26 mm, para tubulação de 7/8´ (cobre) ou 1/2´ (ferro)</t>
  </si>
  <si>
    <t>32.11.320</t>
  </si>
  <si>
    <t>Isolamento térmico em espuma elastomérica, espessura de 19 a 26 mm, para tubulação de 1 1/8´ (cobre) ou 3/4´ (ferro)</t>
  </si>
  <si>
    <t>32.11.330</t>
  </si>
  <si>
    <t>Isolamento térmico em espuma elastomérica, espessura de 19 a 26 mm, para tubulação de 1 3/8´ (cobre) ou 1´ (ferro)</t>
  </si>
  <si>
    <t>32.11.340</t>
  </si>
  <si>
    <t>Isolamento térmico em espuma elastomérica, espessura de 19 a 26 mm, para tubulação de 1 5/8´ (cobre) ou 1 1/4´ (ferro)</t>
  </si>
  <si>
    <t>32.11.350</t>
  </si>
  <si>
    <t>Isolamento térmico em espuma elastomérica, espessura de 19 a 26 mm, para tubulação de 1 1/2´ (ferro)</t>
  </si>
  <si>
    <t>32.11.360</t>
  </si>
  <si>
    <t>Isolamento térmico em espuma elastomérica, espessura de 19 a 26 mm, para tubulação de 2´ (ferro)</t>
  </si>
  <si>
    <t>32.11.370</t>
  </si>
  <si>
    <t>Isolamento térmico em espuma elastomérica, espessura de 19 a 26 mm, para tubulação de 2 1/2´ (ferro)</t>
  </si>
  <si>
    <t>32.11.380</t>
  </si>
  <si>
    <t>Isolamento térmico em espuma elastomérica, espessura de 19 a 26 mm, para tubulação de 3 1/2´ (cobre) ou 3´ (ferro)</t>
  </si>
  <si>
    <t>32.11.390</t>
  </si>
  <si>
    <t>Isolamento térmico em espuma elastomérica, espessura de 19 a 26 mm, para tubulação de 4´ (ferro)</t>
  </si>
  <si>
    <t>32.11.400</t>
  </si>
  <si>
    <t>Isolamento térmico em espuma elastomérica, espessura de 19 a 26 mm, para tubulação de 5´ (ferro)</t>
  </si>
  <si>
    <t>32.11.410</t>
  </si>
  <si>
    <t>Isolamento térmico em espuma elastomérica, espessura de 19 a 26 mm, para tubulação de 6´ (ferro)</t>
  </si>
  <si>
    <t>32.11.420</t>
  </si>
  <si>
    <t>Manta em espuma elastomérica, espessura de 19 a 26 mm, para isolamento térmico de tubulação acima de 6´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</si>
  <si>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</si>
  <si>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</si>
  <si>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</si>
  <si>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</si>
  <si>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</si>
  <si>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Impermeabilização flexível com manta</t>
  </si>
  <si>
    <t>32.15.030</t>
  </si>
  <si>
    <t>Impermeabilização em manta asfáltica com armadura, tipo III-B, espessura de 3 mm</t>
  </si>
  <si>
    <t>32.15.040</t>
  </si>
  <si>
    <t>Impermeabilização em manta asfáltica com armadura, tipo III-B, espessura de 4 mm</t>
  </si>
  <si>
    <t>32.15.080</t>
  </si>
  <si>
    <t>Impermeabilização em manta asfáltica tipo III-B, espessura de 3 mm, face exposta em geotêxtil, com membrana acrílica</t>
  </si>
  <si>
    <t>32.15.100</t>
  </si>
  <si>
    <t>Impermeabilização em manta asfáltica plastomérica com armadura, tipo III, espessura de 4 mm, face exposta em geotêxtil com membrana acrílica</t>
  </si>
  <si>
    <t>32.15.240</t>
  </si>
  <si>
    <t>Impermeabilização com manta asfáltica tipo III, anti raiz, espessura de 4 mm</t>
  </si>
  <si>
    <t>32.16</t>
  </si>
  <si>
    <t>Impermeabilização flexível com membranas</t>
  </si>
  <si>
    <t>32.16.010</t>
  </si>
  <si>
    <t>Impermeabilização em pintura de asfalto oxidado com solventes orgânicos, sobre massa</t>
  </si>
  <si>
    <t>32.16.020</t>
  </si>
  <si>
    <t>Impermeabilização em pintura de asfalto oxidado com solventes orgânicos, sobre metal</t>
  </si>
  <si>
    <t>32.16.030</t>
  </si>
  <si>
    <t>Impermeabilização em membrana de asfalto modificado com elastômeros, na cor preta</t>
  </si>
  <si>
    <t>32.16.040</t>
  </si>
  <si>
    <t>Impermeabilização em membrana de asfalto modificado com elastômeros, na cor preta e reforço em tela poliéster</t>
  </si>
  <si>
    <t>32.16.050</t>
  </si>
  <si>
    <t>Impermeabilização em membrana à base de polímeros acrílicos, na cor branca</t>
  </si>
  <si>
    <t>32.16.060</t>
  </si>
  <si>
    <t>Impermeabilização em membrana à base de polímeros acrílicos, na cor branca e reforço em tela poliéster</t>
  </si>
  <si>
    <t>32.16.070</t>
  </si>
  <si>
    <t>Impermeabilização em membrana à base de resina termoplástica e cimentos aditivados com reforço em tela poliéster</t>
  </si>
  <si>
    <t>32.17</t>
  </si>
  <si>
    <t>Impermeabilização rígida</t>
  </si>
  <si>
    <t>32.17.010</t>
  </si>
  <si>
    <t>Impermeabilização em argamassa impermeável com aditivo hidrófugo</t>
  </si>
  <si>
    <t>32.17.012</t>
  </si>
  <si>
    <t>Impermeabilização em argamassa de concreto não estrutural com aditivo hidrófugo</t>
  </si>
  <si>
    <t>32.17.030</t>
  </si>
  <si>
    <t>Impermeabilização em argamassa polimérica para umidade e água de percolação</t>
  </si>
  <si>
    <t>32.17.040</t>
  </si>
  <si>
    <t>Impermeabilização em argamassa polimérica com reforço em tela poliéster para pressão hidrostática positiva</t>
  </si>
  <si>
    <t>32.17.070</t>
  </si>
  <si>
    <t>Impermeabilização anticorrosiva em membrana epoxídica com alcatrão de hulha, sobre massa</t>
  </si>
  <si>
    <t>32.20</t>
  </si>
  <si>
    <t>Reparos, conservações e complementos - GRUPO 32</t>
  </si>
  <si>
    <t>32.20.010</t>
  </si>
  <si>
    <t>Recolocação de argila expandida</t>
  </si>
  <si>
    <t>32.20.020</t>
  </si>
  <si>
    <t>Aplicação de papel Kraft</t>
  </si>
  <si>
    <t>32.20.050</t>
  </si>
  <si>
    <t>Tela em polietileno, malha hexagonal de 1/2´, para armadura de argamassa</t>
  </si>
  <si>
    <t>32.20.060</t>
  </si>
  <si>
    <t>Tela galvanizada fio 24 BWG, malha hexagonal de 1/2´, para armadura de argamassa</t>
  </si>
  <si>
    <t>33</t>
  </si>
  <si>
    <t>PINTURA</t>
  </si>
  <si>
    <t>33.01</t>
  </si>
  <si>
    <t>Preparo de base</t>
  </si>
  <si>
    <t>33.01.040</t>
  </si>
  <si>
    <t>Estucamento e lixamento de concreto deteriorado</t>
  </si>
  <si>
    <t>33.01.050</t>
  </si>
  <si>
    <t>Estucamento e lixamento de concreto</t>
  </si>
  <si>
    <t>33.01.060</t>
  </si>
  <si>
    <t>Imunizante para madeira</t>
  </si>
  <si>
    <t>33.01.280</t>
  </si>
  <si>
    <t>33.01.350</t>
  </si>
  <si>
    <t>Preparo de base para superfície metálica com fundo antioxidante</t>
  </si>
  <si>
    <t>33.02</t>
  </si>
  <si>
    <t>Massa corrida</t>
  </si>
  <si>
    <t>33.02.060</t>
  </si>
  <si>
    <t>Massa corrida a base de PVA</t>
  </si>
  <si>
    <t>33.02.080</t>
  </si>
  <si>
    <t>Massa corrida à base de resina acrílica</t>
  </si>
  <si>
    <t>33.03</t>
  </si>
  <si>
    <t>Pintura em superfícies de concreto / massa / gesso / pedras</t>
  </si>
  <si>
    <t>33.03.220</t>
  </si>
  <si>
    <t>Tinta látex em elemento vazado</t>
  </si>
  <si>
    <t>33.03.350</t>
  </si>
  <si>
    <t>Pintura especial em esmalte para lousa cor verde</t>
  </si>
  <si>
    <t>33.03.740</t>
  </si>
  <si>
    <t>Resina acrílica plastificante</t>
  </si>
  <si>
    <t>33.03.750</t>
  </si>
  <si>
    <t>Verniz acrílico</t>
  </si>
  <si>
    <t>33.03.760</t>
  </si>
  <si>
    <t>33.03.770</t>
  </si>
  <si>
    <t>33.03.780</t>
  </si>
  <si>
    <t>Verniz de proteção antipichação</t>
  </si>
  <si>
    <t>33.05</t>
  </si>
  <si>
    <t>Pintura em superfícies de madeira</t>
  </si>
  <si>
    <t>33.05.010</t>
  </si>
  <si>
    <t>Verniz fungicida para madeira</t>
  </si>
  <si>
    <t>33.05.120</t>
  </si>
  <si>
    <t>Esmalte em rodapés, baguetes ou molduras de madeira</t>
  </si>
  <si>
    <t>33.05.330</t>
  </si>
  <si>
    <t>Verniz em superfície de madeira</t>
  </si>
  <si>
    <t>33.05.360</t>
  </si>
  <si>
    <t>Verniz em rodapés, baguetes ou molduras de madeira</t>
  </si>
  <si>
    <t>33.06</t>
  </si>
  <si>
    <t>Pintura em pisos</t>
  </si>
  <si>
    <t>33.06.020</t>
  </si>
  <si>
    <t>Acrílico para quadras e pisos cimentados</t>
  </si>
  <si>
    <t>33.07</t>
  </si>
  <si>
    <t>Pintura em estruturas metálicas</t>
  </si>
  <si>
    <t>33.07.102</t>
  </si>
  <si>
    <t>Esmalte a base de água em estrutura metálica</t>
  </si>
  <si>
    <t>33.07.130</t>
  </si>
  <si>
    <t>Pintura epóxi bicomponente em estruturas metálicas</t>
  </si>
  <si>
    <t>33.07.140</t>
  </si>
  <si>
    <t>Pintura com esmalte alquídico em estrutura metálica</t>
  </si>
  <si>
    <t>33.09</t>
  </si>
  <si>
    <t>Pintura de sinalização</t>
  </si>
  <si>
    <t>33.09.020</t>
  </si>
  <si>
    <t>Borracha clorada para faixas demarcatórias</t>
  </si>
  <si>
    <t>33.10</t>
  </si>
  <si>
    <t>Pintura em superfície de concreto/massa/gesso/pedras, inclusive preparo</t>
  </si>
  <si>
    <t>33.10.010</t>
  </si>
  <si>
    <t>Tinta látex antimofo em massa, inclusive preparo</t>
  </si>
  <si>
    <t>33.10.020</t>
  </si>
  <si>
    <t>Tinta látex em massa, inclusive preparo</t>
  </si>
  <si>
    <t>33.10.030</t>
  </si>
  <si>
    <t>Tinta acrílica antimofo em massa, inclusive preparo</t>
  </si>
  <si>
    <t>33.10.041</t>
  </si>
  <si>
    <t>Esmalte à base de água em massa, inclusive preparo</t>
  </si>
  <si>
    <t>33.10.050</t>
  </si>
  <si>
    <t>Tinta acrílica em massa, inclusive preparo</t>
  </si>
  <si>
    <t>33.10.060</t>
  </si>
  <si>
    <t>Epóxi em massa, inclusive preparo</t>
  </si>
  <si>
    <t>33.10.070</t>
  </si>
  <si>
    <t>Borracha clorada em massa, inclusive preparo</t>
  </si>
  <si>
    <t>33.10.100</t>
  </si>
  <si>
    <t>Textura acrílica para uso interno / externo, inclusive preparo</t>
  </si>
  <si>
    <t>33.10.120</t>
  </si>
  <si>
    <t>33.10.130</t>
  </si>
  <si>
    <t>33.11</t>
  </si>
  <si>
    <t>Pintura em superfície metálica, inclusive preparo</t>
  </si>
  <si>
    <t>33.12</t>
  </si>
  <si>
    <t>Pintura em superfície de madeira, inclusive preparo</t>
  </si>
  <si>
    <t>33.12.011</t>
  </si>
  <si>
    <t>Esmalte à base de água em madeira, inclusive preparo</t>
  </si>
  <si>
    <t>34</t>
  </si>
  <si>
    <t>PAISAGISMO E FECHAMENTOS</t>
  </si>
  <si>
    <t>34.01</t>
  </si>
  <si>
    <t>Preparação de solo</t>
  </si>
  <si>
    <t>34.01.010</t>
  </si>
  <si>
    <t>Terra vegetal orgânica comum</t>
  </si>
  <si>
    <t>34.01.020</t>
  </si>
  <si>
    <t>Limpeza e regularização de áreas para ajardinamento (jardins e canteiros)</t>
  </si>
  <si>
    <t>34.02</t>
  </si>
  <si>
    <t>Vegetação rasteira</t>
  </si>
  <si>
    <t>34.02.020</t>
  </si>
  <si>
    <t>Plantio de grama batatais em placas (praças e áreas abertas)</t>
  </si>
  <si>
    <t>34.02.040</t>
  </si>
  <si>
    <t>Plantio de grama batatais em placas (jardins e canteiros)</t>
  </si>
  <si>
    <t>34.02.070</t>
  </si>
  <si>
    <t>Forração com Lírio Amarelo, mínimo 18 mudas / m² - h= 0,50 m</t>
  </si>
  <si>
    <t>34.02.080</t>
  </si>
  <si>
    <t>Plantio de grama São Carlos em placas (jardins e canteiros)</t>
  </si>
  <si>
    <t>34.02.090</t>
  </si>
  <si>
    <t>Forração com Hera Inglesa, mínimo 18 mudas / m² - h= 0,15 m</t>
  </si>
  <si>
    <t>34.02.100</t>
  </si>
  <si>
    <t>Plantio de grama esmeralda em placas (jardins e canteiros)</t>
  </si>
  <si>
    <t>34.02.110</t>
  </si>
  <si>
    <t>Forração com clorofito, mínimo de 20 mudas / m² - h= 0,15 m</t>
  </si>
  <si>
    <t>34.02.400</t>
  </si>
  <si>
    <t>Plantio de grama pelo processo hidrossemeadura</t>
  </si>
  <si>
    <t>34.03</t>
  </si>
  <si>
    <t>Vegetação arbustiva</t>
  </si>
  <si>
    <t>34.03.020</t>
  </si>
  <si>
    <t>Arbusto Azaléa - h= 0,60 a 0,80 m</t>
  </si>
  <si>
    <t>34.03.120</t>
  </si>
  <si>
    <t>Arbusto Moréia - h= 0,50 m</t>
  </si>
  <si>
    <t>34.03.130</t>
  </si>
  <si>
    <t>Arbusto Alamanda - h= 0,60 a 0,80 m</t>
  </si>
  <si>
    <t>34.03.150</t>
  </si>
  <si>
    <t>Arbusto Curcúligo - h= 0,60 a 0,80 m</t>
  </si>
  <si>
    <t>34.04</t>
  </si>
  <si>
    <t>Árvores</t>
  </si>
  <si>
    <t>34.04.050</t>
  </si>
  <si>
    <t>Árvore ornamental tipo Pata de Vaca - h= 2,00 m</t>
  </si>
  <si>
    <t>34.04.130</t>
  </si>
  <si>
    <t>Árvore ornamental tipo Ipê Amarelo - h= 2,00 m</t>
  </si>
  <si>
    <t>34.04.160</t>
  </si>
  <si>
    <t>Árvore ornamental tipo Areca Bambu - h= 2,00 m</t>
  </si>
  <si>
    <t>34.04.280</t>
  </si>
  <si>
    <t>Árvore ornamental tipo Manacá-da-serra</t>
  </si>
  <si>
    <t>34.04.360</t>
  </si>
  <si>
    <t>Árvore ornamental tipo coqueiro Jerivá - h= 4,00 m</t>
  </si>
  <si>
    <t>34.04.370</t>
  </si>
  <si>
    <t>Árvore ornamental tipo Quaresmeira (Tibouchina granulosa) - h= 1,50 / 2,00 m</t>
  </si>
  <si>
    <t>34.05</t>
  </si>
  <si>
    <t>Cercas e fechamentos</t>
  </si>
  <si>
    <t>34.05.020</t>
  </si>
  <si>
    <t>Cerca em arame farpado com mourões de concreto</t>
  </si>
  <si>
    <t>34.05.030</t>
  </si>
  <si>
    <t>Cerca em arame farpado com mourões de concreto, com ponta inclinada</t>
  </si>
  <si>
    <t>34.05.032</t>
  </si>
  <si>
    <t>34.05.050</t>
  </si>
  <si>
    <t>Cerca em tela de aço galvanizado de 2´, montantes em mourões de concreto com ponta inclinada e arame farpado</t>
  </si>
  <si>
    <t>34.05.080</t>
  </si>
  <si>
    <t>Alambrado em tela de aço galvanizado de 2´, montantes metálicos e arame farpado, até 4,00 m de altura</t>
  </si>
  <si>
    <t>34.05.110</t>
  </si>
  <si>
    <t>Alambrado em tela de aço galvanizado de 2´, montantes metálicos e arame farpado, acima de 4,00 m de altura</t>
  </si>
  <si>
    <t>34.05.120</t>
  </si>
  <si>
    <t>Alambrado em tela de aço galvanizado de 1´, montantes metálicos e arame farpado</t>
  </si>
  <si>
    <t>34.05.170</t>
  </si>
  <si>
    <t>Barreira de proteção perimetral em aço inoxidável AISI 430, dupla</t>
  </si>
  <si>
    <t>34.05.210</t>
  </si>
  <si>
    <t>Alambrado em tela de aço galvanizado de 2´, montantes metálicos com extremo superior duplo e arame farpado, acima de 4,00 m de altura</t>
  </si>
  <si>
    <t>34.05.260</t>
  </si>
  <si>
    <t>34.05.270</t>
  </si>
  <si>
    <t>Alambrado em tela de aço galvanizado de 2´, montantes metálicos retos</t>
  </si>
  <si>
    <t>34.05.290</t>
  </si>
  <si>
    <t>Portão de abrir em grade de aço galvanizado eletrofundida, malha 65 x 132 mm, e pintura eletrostática</t>
  </si>
  <si>
    <t>34.05.300</t>
  </si>
  <si>
    <t>Portão de correr em grade de aço galvanizado eletrofundida, malha 65 x 132 mm, e pintura eletrostática</t>
  </si>
  <si>
    <t>34.05.310</t>
  </si>
  <si>
    <t>Gradil de ferro perfilado, tipo parque</t>
  </si>
  <si>
    <t>34.05.320</t>
  </si>
  <si>
    <t>Portão de ferro perfilado, tipo parque</t>
  </si>
  <si>
    <t>34.05.350</t>
  </si>
  <si>
    <t>Portão de abrir em gradil eletrofundido, malha 5 x 15 cm</t>
  </si>
  <si>
    <t>34.05.360</t>
  </si>
  <si>
    <t>Gradil tela eletrosoldado, malha de 5 x 15cm, galvanizado</t>
  </si>
  <si>
    <t>34.05.370</t>
  </si>
  <si>
    <t>Fechamento de divisa - mourão com placas pré moldadas</t>
  </si>
  <si>
    <t>34.13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</si>
  <si>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</si>
  <si>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</si>
  <si>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</si>
  <si>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</si>
  <si>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</si>
  <si>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</si>
  <si>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</si>
  <si>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</si>
  <si>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</si>
  <si>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</si>
  <si>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</si>
  <si>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</si>
  <si>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</si>
  <si>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conservações e complementos - GRUPO 34</t>
  </si>
  <si>
    <t>34.20.050</t>
  </si>
  <si>
    <t>Tela de arame galvanizado fio nº 22 BWG, malha de 2´, tipo galinheiro</t>
  </si>
  <si>
    <t>34.20.080</t>
  </si>
  <si>
    <t>Tela de aço galvanizado fio nº 10 BWG, malha de 2´, tipo alambrado de segurança</t>
  </si>
  <si>
    <t>34.20.110</t>
  </si>
  <si>
    <t>Recolocação de barreira de proteção perimetral, simples ou dupla</t>
  </si>
  <si>
    <t>34.20.160</t>
  </si>
  <si>
    <t>Recolocação de alambrado, com altura até 4,50 m</t>
  </si>
  <si>
    <t>34.20.170</t>
  </si>
  <si>
    <t>Recolocação de alambrado, com altura acima de 4,50 m</t>
  </si>
  <si>
    <t>34.20.380</t>
  </si>
  <si>
    <t>Suporte para apoio de bicicletas em tubo de aço galvanizado, diâmetro de 2 1/2´</t>
  </si>
  <si>
    <t>34.20.390</t>
  </si>
  <si>
    <t>Grelha arvoreira em ferro fundido</t>
  </si>
  <si>
    <t>35</t>
  </si>
  <si>
    <t>PLAYGROUND E EQUIPAMENTO RECREATIVO</t>
  </si>
  <si>
    <t>35.01</t>
  </si>
  <si>
    <t>Quadra e equipamento de esportes</t>
  </si>
  <si>
    <t>35.01.070</t>
  </si>
  <si>
    <t>Tela de arame galvanizado fio nº 12 BWG, malha de 2´</t>
  </si>
  <si>
    <t>35.01.150</t>
  </si>
  <si>
    <t>Trave oficial completa com rede para futebol de salão</t>
  </si>
  <si>
    <t>35.01.160</t>
  </si>
  <si>
    <t>Tabela completa com suporte e rede para basquete</t>
  </si>
  <si>
    <t>35.01.170</t>
  </si>
  <si>
    <t>Poste oficial completo com rede para voleibol</t>
  </si>
  <si>
    <t>35.01.550</t>
  </si>
  <si>
    <t>Piso em fibra de polipropileno corrugado para quadra de esportes, inclusive pintura</t>
  </si>
  <si>
    <t>35.03</t>
  </si>
  <si>
    <t>Abrigo, guarita e quiosque</t>
  </si>
  <si>
    <t>35.03.030</t>
  </si>
  <si>
    <t>Cancela automática metálica com barreira de alumínio até 3,50 m</t>
  </si>
  <si>
    <t>35.04</t>
  </si>
  <si>
    <t>Bancos</t>
  </si>
  <si>
    <t>35.04.020</t>
  </si>
  <si>
    <t>Banco contínuo em concreto vazado</t>
  </si>
  <si>
    <t>35.04.120</t>
  </si>
  <si>
    <t>35.04.130</t>
  </si>
  <si>
    <t>Banco de madeira sobre alvenaria</t>
  </si>
  <si>
    <t>35.04.140</t>
  </si>
  <si>
    <t>35.04.150</t>
  </si>
  <si>
    <t>35.05</t>
  </si>
  <si>
    <t>Equipamento recreativo</t>
  </si>
  <si>
    <t>35.05.200</t>
  </si>
  <si>
    <t>Centro de atividades em madeira rústica</t>
  </si>
  <si>
    <t>35.05.210</t>
  </si>
  <si>
    <t>Balanço duplo em madeira rústica</t>
  </si>
  <si>
    <t>35.05.220</t>
  </si>
  <si>
    <t>Gangorra dupla em madeira rústica</t>
  </si>
  <si>
    <t>35.05.240</t>
  </si>
  <si>
    <t>Gira-gira em ferro com assento de madeira (8 lugares)</t>
  </si>
  <si>
    <t>35.07</t>
  </si>
  <si>
    <t>Mastro para bandeiras</t>
  </si>
  <si>
    <t>35.07.020</t>
  </si>
  <si>
    <t>Plataforma com 3 mastros galvanizados, h= 7,00 m</t>
  </si>
  <si>
    <t>35.07.030</t>
  </si>
  <si>
    <t>Plataforma com 3 mastros galvanizados, h= 9,00 m</t>
  </si>
  <si>
    <t>35.07.060</t>
  </si>
  <si>
    <t>Mastro para bandeira galvanizado, h= 9,00 m</t>
  </si>
  <si>
    <t>35.07.070</t>
  </si>
  <si>
    <t>Mastro para bandeira galvanizado, h= 7,00 m</t>
  </si>
  <si>
    <t>35.20</t>
  </si>
  <si>
    <t>Reparos, conservações e complementos - GRUPO 35</t>
  </si>
  <si>
    <t>35.20.010</t>
  </si>
  <si>
    <t>Tela em poliamida (nylon), malha 10 x 10 cm, fio 2 mm</t>
  </si>
  <si>
    <t>35.20.050</t>
  </si>
  <si>
    <t>36</t>
  </si>
  <si>
    <t>ENTRADA DE ENERGIA ELÉTRICA E TELEFONIA</t>
  </si>
  <si>
    <t>36.01</t>
  </si>
  <si>
    <t>Entrada de energia - componentes</t>
  </si>
  <si>
    <t>36.01.242</t>
  </si>
  <si>
    <t>Cubículo de média tensão, para uso ao tempo, classe 24 kV</t>
  </si>
  <si>
    <t>36.01.252</t>
  </si>
  <si>
    <t>Cubículo de média tensão, para uso ao tempo, classe 17,5 kV</t>
  </si>
  <si>
    <t>36.01.260</t>
  </si>
  <si>
    <t>Cubículo de entrada e medição para uso abrigado, classe 15 kV</t>
  </si>
  <si>
    <t>36.03</t>
  </si>
  <si>
    <t>Caixas de entrada / medição</t>
  </si>
  <si>
    <t>36.03.010</t>
  </si>
  <si>
    <t>Caixa de medição tipo II (300 x 560 x 200) mm, padrão concessionárias</t>
  </si>
  <si>
    <t>36.03.020</t>
  </si>
  <si>
    <t>Caixa de medição polifásica (500 x 600 x 200) mm, padrão concessionárias</t>
  </si>
  <si>
    <t>36.03.030</t>
  </si>
  <si>
    <t>Caixa de medição externa tipo ´L´ (900 x 600 x 270) mm, padrão Concessionárias</t>
  </si>
  <si>
    <t>36.03.050</t>
  </si>
  <si>
    <t>Caixa de medição externa tipo ´N´ (1300 x 1200 x 270) mm, padrão Concessionárias</t>
  </si>
  <si>
    <t>36.03.060</t>
  </si>
  <si>
    <t>Caixa de medição externa tipo ´M´ (900 x 1200 x 270) mm, padrão Concessionárias</t>
  </si>
  <si>
    <t>36.03.080</t>
  </si>
  <si>
    <t>Caixa para seccionadora tipo ´T´ (900 x 600 x 250) mm, padrão Concessionárias</t>
  </si>
  <si>
    <t>36.03.090</t>
  </si>
  <si>
    <t>Caixa de medição interna tipo ´A1´ (1000 x 1000 x 300) mm, padrão Concessionárias</t>
  </si>
  <si>
    <t>36.03.120</t>
  </si>
  <si>
    <t>Caixa de proteção para transformador de corrente, (1000 x 750 x 300) mm, padrão Concessionárias</t>
  </si>
  <si>
    <t>36.03.130</t>
  </si>
  <si>
    <t>Caixa de proteção dos bornes do medidor, (300 x 250 x 90) mm, padrão Concessionárias</t>
  </si>
  <si>
    <t>36.03.150</t>
  </si>
  <si>
    <t>Caixa de entrada tipo ´E´ (560 x 350 x 210) mm - padrão Concessionárias</t>
  </si>
  <si>
    <t>36.03.160</t>
  </si>
  <si>
    <t>36.04</t>
  </si>
  <si>
    <t>Suporte (Braquet)</t>
  </si>
  <si>
    <t>36.04.010</t>
  </si>
  <si>
    <t>Suporte para 1 isolador de baixa tensão</t>
  </si>
  <si>
    <t>36.04.030</t>
  </si>
  <si>
    <t>Suporte para 2 isoladores de baixa tensão</t>
  </si>
  <si>
    <t>36.04.050</t>
  </si>
  <si>
    <t>Suporte para 3 isoladores de baixa tensão</t>
  </si>
  <si>
    <t>36.04.070</t>
  </si>
  <si>
    <t>Suporte para 4 isoladores de baixa tensão</t>
  </si>
  <si>
    <t>36.05</t>
  </si>
  <si>
    <t>Isoladores</t>
  </si>
  <si>
    <t>36.05.010</t>
  </si>
  <si>
    <t>Isolador tipo roldana para baixa tensão de 76 x 79 mm</t>
  </si>
  <si>
    <t>36.05.020</t>
  </si>
  <si>
    <t>Isolador tipo castanha incluindo grampo de sustentação</t>
  </si>
  <si>
    <t>36.05.040</t>
  </si>
  <si>
    <t>Isolador tipo disco para 15 kV de 6´ - 150 mm</t>
  </si>
  <si>
    <t>36.05.080</t>
  </si>
  <si>
    <t>Isolador tipo pino para 15 kV, inclusive pino (poste)</t>
  </si>
  <si>
    <t>36.05.100</t>
  </si>
  <si>
    <t>Isolador pedestal para 15 kV</t>
  </si>
  <si>
    <t>36.05.110</t>
  </si>
  <si>
    <t>Isolador pedestal para 25 kV</t>
  </si>
  <si>
    <t>36.06</t>
  </si>
  <si>
    <t>Muflas e terminais</t>
  </si>
  <si>
    <t>36.06.060</t>
  </si>
  <si>
    <t>Terminal modular (mufla) unipolar externo para cabo até 70 mm²/15 kV</t>
  </si>
  <si>
    <t>36.06.080</t>
  </si>
  <si>
    <t>Terminal modular (mufla) unipolar interno para cabo até 70 mm²/15 kV</t>
  </si>
  <si>
    <t>36.07</t>
  </si>
  <si>
    <t>Para-raios de média tensão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</si>
  <si>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</si>
  <si>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</si>
  <si>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</si>
  <si>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</si>
  <si>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</si>
  <si>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</si>
  <si>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</si>
  <si>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</si>
  <si>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36.08</t>
  </si>
  <si>
    <t>Gerador e grupo gerador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</si>
  <si>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</si>
  <si>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</si>
  <si>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</si>
  <si>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</si>
  <si>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</si>
  <si>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</si>
  <si>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</si>
  <si>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</si>
  <si>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</si>
  <si>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</si>
  <si>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</si>
  <si>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</si>
  <si>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</si>
  <si>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</si>
  <si>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</si>
  <si>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</si>
  <si>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</si>
  <si>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</si>
  <si>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</si>
  <si>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</si>
  <si>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</si>
  <si>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Transformador de entrada</t>
  </si>
  <si>
    <t>36.09.020</t>
  </si>
  <si>
    <t>Transformador de potência trifásico de 225 kVA, classe 15 kV, a óleo</t>
  </si>
  <si>
    <t>36.09.050</t>
  </si>
  <si>
    <t>Transformador de potência trifásico de 150 kVA, classe 15 kV, a óleo</t>
  </si>
  <si>
    <t>36.09.060</t>
  </si>
  <si>
    <t>Transformador de potência trifásico de 500 kVA, classe 15 kV, a seco</t>
  </si>
  <si>
    <t>36.09.070</t>
  </si>
  <si>
    <t>Transformador de potência trifásico de 1000 kVA, classe 15 kV, a seco com cabine</t>
  </si>
  <si>
    <t>36.09.100</t>
  </si>
  <si>
    <t>Transformador de potência trifásico de 5 kVA, classe 0,6 kV, a seco com cabine</t>
  </si>
  <si>
    <t>36.09.110</t>
  </si>
  <si>
    <t>Transformador de potência trifásico de 7,5 kVA, classe 0,6 kV, a seco com cabine</t>
  </si>
  <si>
    <t>36.09.150</t>
  </si>
  <si>
    <t>Transformador de potência trifásico de 75 kVA, classe 15 kV, a óleo</t>
  </si>
  <si>
    <t>36.09.170</t>
  </si>
  <si>
    <t>Transformador de potência trifásico de 300 kVA, classe 15 kV, a óleo</t>
  </si>
  <si>
    <t>36.09.180</t>
  </si>
  <si>
    <t>Transformador de potência trifásico de 112,5 kVA, classe 15 kV, a óleo</t>
  </si>
  <si>
    <t>36.09.220</t>
  </si>
  <si>
    <t>Transformador de potência trifásico de 500 kVA, classe 15 kV, a seco com cabine</t>
  </si>
  <si>
    <t>36.09.230</t>
  </si>
  <si>
    <t>Transformador de potência trifásico de 30 kVA, classe 1,2 KV, a seco com cabine</t>
  </si>
  <si>
    <t>36.09.250</t>
  </si>
  <si>
    <t>Transformador de potência trifásico de 500 kVA, classe 15 kV, a óleo</t>
  </si>
  <si>
    <t>36.09.300</t>
  </si>
  <si>
    <t>Transformador de potência trifásico de 750 kVA, classe 15 kV, a óleo</t>
  </si>
  <si>
    <t>36.09.360</t>
  </si>
  <si>
    <t>Transformador de potência trifásico de 750 kVA, classe 15 kV, a seco</t>
  </si>
  <si>
    <t>36.09.370</t>
  </si>
  <si>
    <t>Transformador de potência trifásico de 300 kVA, classe 15 kV, a seco</t>
  </si>
  <si>
    <t>36.09.410</t>
  </si>
  <si>
    <t>Transformador de potência trifásico de 45 kVA, classe 15 kV, a seco</t>
  </si>
  <si>
    <t>36.09.440</t>
  </si>
  <si>
    <t>Transformador de potência trifásico de 500 kVA, classe 15 kV, a óleo - tipo pedestal</t>
  </si>
  <si>
    <t>36.09.480</t>
  </si>
  <si>
    <t>Transformador trifásico a seco de 112,5 kVA, encapsulado em resina epóxi sob vácuo</t>
  </si>
  <si>
    <t>36.09.490</t>
  </si>
  <si>
    <t>Transformador trifásico a seco de 150 kVA, encapsulado em resina epóxi sob vácuo</t>
  </si>
  <si>
    <t>36.20</t>
  </si>
  <si>
    <t>Reparos, conservações e complementos - GRUPO 36</t>
  </si>
  <si>
    <t>36.20.010</t>
  </si>
  <si>
    <t>Vergalhão de cobre eletrolítico, diâmetro de 3/8´</t>
  </si>
  <si>
    <t>36.20.030</t>
  </si>
  <si>
    <t>União angular para vergalhão, diâmetro de 3/8´</t>
  </si>
  <si>
    <t>36.20.040</t>
  </si>
  <si>
    <t>Bobina mínima para disjuntor (a óleo)</t>
  </si>
  <si>
    <t>36.20.050</t>
  </si>
  <si>
    <t>Terminal para vergalhão, diâmetro de 3/8´</t>
  </si>
  <si>
    <t>36.20.060</t>
  </si>
  <si>
    <t>Braçadeira para fixação de eletroduto, até 4´</t>
  </si>
  <si>
    <t>36.20.070</t>
  </si>
  <si>
    <t>Prensa vergalhão ´T´, diâmetro de 3/8´</t>
  </si>
  <si>
    <t>36.20.090</t>
  </si>
  <si>
    <t>Vara para manobra em cabine em fibra de vidro, para tensão até 36 kV</t>
  </si>
  <si>
    <t>36.20.100</t>
  </si>
  <si>
    <t>Bucha para passagem interna/externa com isolação para 15 kV</t>
  </si>
  <si>
    <t>36.20.120</t>
  </si>
  <si>
    <t>Chapa de ferro de 1,50 x 0,50 m para bucha de passagem</t>
  </si>
  <si>
    <t>36.20.140</t>
  </si>
  <si>
    <t>Cruzeta de madeira de 2400 mm</t>
  </si>
  <si>
    <t>36.20.180</t>
  </si>
  <si>
    <t>Luva isolante de borracha, acima de 10 até 20 kV</t>
  </si>
  <si>
    <t>par</t>
  </si>
  <si>
    <t>36.20.200</t>
  </si>
  <si>
    <t>Mão francesa de 700 mm</t>
  </si>
  <si>
    <t>36.20.210</t>
  </si>
  <si>
    <t>Luva isolante de borracha, até 10 kV</t>
  </si>
  <si>
    <t>36.20.220</t>
  </si>
  <si>
    <t>Mudança de tap do transformador</t>
  </si>
  <si>
    <t>36.20.240</t>
  </si>
  <si>
    <t>Óleo para disjuntor</t>
  </si>
  <si>
    <t>36.20.260</t>
  </si>
  <si>
    <t>Óleo para transformador</t>
  </si>
  <si>
    <t>36.20.330</t>
  </si>
  <si>
    <t>Luva de couro para proteção de luva isolante</t>
  </si>
  <si>
    <t>36.20.340</t>
  </si>
  <si>
    <t>Sela para cruzeta de madeira</t>
  </si>
  <si>
    <t>36.20.350</t>
  </si>
  <si>
    <t>Caixa porta luvas em madeira, com tampa</t>
  </si>
  <si>
    <t>36.20.360</t>
  </si>
  <si>
    <t>Suporte de transformador em poste ou estaleiro</t>
  </si>
  <si>
    <t>36.20.380</t>
  </si>
  <si>
    <t>Tapete de borracha isolante elétrico de 1000 x 1000 mm</t>
  </si>
  <si>
    <t>36.20.540</t>
  </si>
  <si>
    <t>Cruzeta metálica de 2400 mm, para fixação de mufla ou para-raios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</si>
  <si>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</si>
  <si>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</si>
  <si>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</si>
  <si>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</si>
  <si>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</si>
  <si>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</si>
  <si>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</si>
  <si>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ELÉTRICA E TELEFONIA</t>
  </si>
  <si>
    <t>37.01</t>
  </si>
  <si>
    <t>Quadro para telefonia embutir, proteção IP40 chapa nº 16msg</t>
  </si>
  <si>
    <t>37.01.020</t>
  </si>
  <si>
    <t>Quadro Telebrás de embutir de 200 x 200 x 120 mm</t>
  </si>
  <si>
    <t>37.01.080</t>
  </si>
  <si>
    <t>Quadro Telebrás de embutir de 400 x 400 x 120 mm</t>
  </si>
  <si>
    <t>37.01.120</t>
  </si>
  <si>
    <t>Quadro Telebrás de embutir de 600 x 600 x 120 mm</t>
  </si>
  <si>
    <t>37.01.160</t>
  </si>
  <si>
    <t>Quadro Telebrás de embutir de 800 x 800 x 120 mm</t>
  </si>
  <si>
    <t>37.01.220</t>
  </si>
  <si>
    <t>Quadro Telebrás de embutir de 1200 x 1200 x 120 mm</t>
  </si>
  <si>
    <t>37.02</t>
  </si>
  <si>
    <t>37.02.020</t>
  </si>
  <si>
    <t>Quadro Telebrás de sobrepor de 200 x 200 x 120 mm</t>
  </si>
  <si>
    <t>37.02.060</t>
  </si>
  <si>
    <t>Quadro Telebrás de sobrepor de 400 x 400 x 120 mm</t>
  </si>
  <si>
    <t>37.02.100</t>
  </si>
  <si>
    <t>Quadro Telebrás de sobrepor de 600 x 600 x 120 mm</t>
  </si>
  <si>
    <t>37.02.140</t>
  </si>
  <si>
    <t>Quadro Telebrás de sobrepor de 800 x 800 x 120 mm</t>
  </si>
  <si>
    <t>37.03</t>
  </si>
  <si>
    <t>Quadro distribuição de luz e força de embutir universal</t>
  </si>
  <si>
    <t>37.03.200</t>
  </si>
  <si>
    <t>Quadro de distribuição universal de embutir, para disjuntores 16 DIN / 12 Bolt-on - 150 A - sem componentes</t>
  </si>
  <si>
    <t>37.03.210</t>
  </si>
  <si>
    <t>Quadro de distribuição universal de embutir, para disjuntores 24 DIN / 18 Bolt-on - 150 A - sem componentes</t>
  </si>
  <si>
    <t>37.03.220</t>
  </si>
  <si>
    <t>Quadro de distribuição universal de embutir, para disjuntores 34 DIN / 24 Bolt-on - 150 A - sem componentes</t>
  </si>
  <si>
    <t>37.03.230</t>
  </si>
  <si>
    <t>Quadro de distribuição universal de embutir, para disjuntores 44 DIN / 32 Bolt-on - 150 A - sem componentes</t>
  </si>
  <si>
    <t>37.03.240</t>
  </si>
  <si>
    <t>Quadro de distribuição universal de embutir, para disjuntores 56 DIN / 40 Bolt-on - 225 A - sem componentes</t>
  </si>
  <si>
    <t>37.03.250</t>
  </si>
  <si>
    <t>Quadro de distribuição universal de embutir, para disjuntores 70 DIN / 50 Bolt-on - 225 A - sem componentes</t>
  </si>
  <si>
    <t>37.04</t>
  </si>
  <si>
    <t>Quadro distribuição de luz e força de sobrepor universal</t>
  </si>
  <si>
    <t>37.04.250</t>
  </si>
  <si>
    <t>Quadro de distribuição universal de sobrepor, para disjuntores 16 DIN / 12 Bolt-on - 150 A - sem componentes</t>
  </si>
  <si>
    <t>37.04.260</t>
  </si>
  <si>
    <t>Quadro de distribuição universal de sobrepor, para disjuntores 24 DIN / 18 Bolt-on - 150 A - sem componentes</t>
  </si>
  <si>
    <t>37.04.270</t>
  </si>
  <si>
    <t>Quadro de distribuição universal de sobrepor, para disjuntores 34 DIN / 24 Bolt-on - 150 A - sem componentes</t>
  </si>
  <si>
    <t>37.04.280</t>
  </si>
  <si>
    <t>Quadro de distribuição universal de sobrepor, para disjuntores 44 DIN / 32 Bolt-on - 150 A - sem componentes</t>
  </si>
  <si>
    <t>37.04.290</t>
  </si>
  <si>
    <t>Quadro de distribuição universal de sobrepor, para disjuntores 56 DIN / 40 Bolt-on - 225 A - sem componentes</t>
  </si>
  <si>
    <t>37.04.300</t>
  </si>
  <si>
    <t>Quadro de distribuição universal de sobrepor, para disjuntores 70 DIN / 50 Bolt-on - 225 A - sem componentes</t>
  </si>
  <si>
    <t>37.06</t>
  </si>
  <si>
    <t>Painel autoportante</t>
  </si>
  <si>
    <t>37.10</t>
  </si>
  <si>
    <t>Barramentos</t>
  </si>
  <si>
    <t>37.10.010</t>
  </si>
  <si>
    <t>Barramento de cobre nu</t>
  </si>
  <si>
    <t>37.11</t>
  </si>
  <si>
    <t>Bases</t>
  </si>
  <si>
    <t>37.11.020</t>
  </si>
  <si>
    <t>Base de fusível Diazed completa para 25 A</t>
  </si>
  <si>
    <t>37.11.040</t>
  </si>
  <si>
    <t>Base de fusível Diazed completa para 63 A</t>
  </si>
  <si>
    <t>37.11.060</t>
  </si>
  <si>
    <t>Base de fusível NH até 125 A, com fusível</t>
  </si>
  <si>
    <t>37.11.080</t>
  </si>
  <si>
    <t>Base de fusível NH até 250 A, com fusível</t>
  </si>
  <si>
    <t>37.11.100</t>
  </si>
  <si>
    <t>Base de fusível NH até 400 A, com fusível</t>
  </si>
  <si>
    <t>37.11.120</t>
  </si>
  <si>
    <t>Base de fusível tripolar de 15 kV</t>
  </si>
  <si>
    <t>37.11.140</t>
  </si>
  <si>
    <t>Base de fusível unipolar de 15 kV</t>
  </si>
  <si>
    <t>37.12</t>
  </si>
  <si>
    <t>Fusíveis</t>
  </si>
  <si>
    <t>37.12.020</t>
  </si>
  <si>
    <t>Fusível tipo NH 00 de 6 A até 160 A</t>
  </si>
  <si>
    <t>37.12.040</t>
  </si>
  <si>
    <t>Fusível tipo NH 1 de 36 A até 250 A</t>
  </si>
  <si>
    <t>37.12.060</t>
  </si>
  <si>
    <t>Fusível tipo NH 2 de 224 A até 400 A</t>
  </si>
  <si>
    <t>37.12.080</t>
  </si>
  <si>
    <t>Fusível tipo NH 3 de 400 A até 630 A</t>
  </si>
  <si>
    <t>37.12.120</t>
  </si>
  <si>
    <t>Fusível tipo HH para 15 kV de 2,5 A até 50 A</t>
  </si>
  <si>
    <t>37.12.140</t>
  </si>
  <si>
    <t>Fusível tipo HH para 15 kV de 60 A até 100 A</t>
  </si>
  <si>
    <t>37.12.200</t>
  </si>
  <si>
    <t>37.12.220</t>
  </si>
  <si>
    <t>37.12.300</t>
  </si>
  <si>
    <t>Fusível em vidro para ´TP´ de 0,5 A</t>
  </si>
  <si>
    <t>37.13</t>
  </si>
  <si>
    <t>Disjuntores</t>
  </si>
  <si>
    <t>37.13.510</t>
  </si>
  <si>
    <t>Disjuntor fixo PVO trifásico, 17,5 kV, 630 A x 350 MVA, 50/60 Hz, com acessórios</t>
  </si>
  <si>
    <t>37.13.520</t>
  </si>
  <si>
    <t>Disjuntor a seco aberto trifásico, 600 V de 800 A, 50/60 Hz, com acessórios</t>
  </si>
  <si>
    <t>37.13.530</t>
  </si>
  <si>
    <t>Disjuntor fixo PVO trifásico, 15 kV, 630 A x 350 MVA, com relé de proteção de sobrecorrente e transformadores de corrente</t>
  </si>
  <si>
    <t>37.13.550</t>
  </si>
  <si>
    <t>Disjuntor em caixa aberta tripolar extraível, 500V de 3200A, com acessórios</t>
  </si>
  <si>
    <t>37.13.570</t>
  </si>
  <si>
    <t>Disjuntor em caixa aberta tripolar extraível, 500V de 4000A, com acessórios</t>
  </si>
  <si>
    <t>37.13.600</t>
  </si>
  <si>
    <t>Disjuntor termomagnético, unipolar 127/220 V, corrente de 10 A até 30 A</t>
  </si>
  <si>
    <t>37.13.610</t>
  </si>
  <si>
    <t>Disjuntor termomagnético, unipolar 127/220 V, corrente de 35 A até 50 A</t>
  </si>
  <si>
    <t>37.13.630</t>
  </si>
  <si>
    <t>Disjuntor termomagnético, bipolar 220/380 V, corrente de 10 A até 50 A</t>
  </si>
  <si>
    <t>37.13.640</t>
  </si>
  <si>
    <t>Disjuntor termomagnético, bipolar 220/380 V, corrente de 60 A até 100 A</t>
  </si>
  <si>
    <t>37.13.650</t>
  </si>
  <si>
    <t>Disjuntor termomagnético, tripolar 220/380 V, corrente de 10 A até 50 A</t>
  </si>
  <si>
    <t>37.13.660</t>
  </si>
  <si>
    <t>Disjuntor termomagnético, tripolar 220/380 V, corrente de 60 A até 100 A</t>
  </si>
  <si>
    <t>37.13.690</t>
  </si>
  <si>
    <t>Disjuntor série universal, em caixa moldada, térmico e magnético fixos, bipolar 480 V, corrente de 60 A até 100 A</t>
  </si>
  <si>
    <t>37.13.700</t>
  </si>
  <si>
    <t>Disjuntor série universal, em caixa moldada, térmico e magnético fixos, bipolar 480/600 V, corrente de 125 A</t>
  </si>
  <si>
    <t>37.13.720</t>
  </si>
  <si>
    <t>Disjuntor série universal, em caixa moldada, térmico fixo e magnético ajustável, tripolar 600 V, corrente de 300 A até 400 A</t>
  </si>
  <si>
    <t>37.13.730</t>
  </si>
  <si>
    <t>Disjuntor série universal, em caixa moldada, térmico fixo e magnético ajustável, tripolar 600 V, corrente de 500 A até 630 A</t>
  </si>
  <si>
    <t>37.13.740</t>
  </si>
  <si>
    <t>Disjuntor série universal, em caixa moldada, térmico fixo e magnético ajustável, tripolar 600 V, corrente de 700 A até 800 A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</si>
  <si>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</si>
  <si>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</si>
  <si>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</si>
  <si>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</si>
  <si>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</si>
  <si>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</si>
  <si>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37.13.800</t>
  </si>
  <si>
    <t>Mini-disjuntor termomagnético, unipolar 127/220 V, corrente de 10 A até 32 A</t>
  </si>
  <si>
    <t>37.13.810</t>
  </si>
  <si>
    <t>Mini-disjuntor termomagnético, unipolar 127/220 V, corrente de 40 A até 50 A</t>
  </si>
  <si>
    <t>37.13.840</t>
  </si>
  <si>
    <t>Mini-disjuntor termomagnético, bipolar 220/380 V, corrente de 10 A até 32 A</t>
  </si>
  <si>
    <t>37.13.850</t>
  </si>
  <si>
    <t>Mini-disjuntor termomagnético, bipolar 220/380 V, corrente de 40 A até 50 A</t>
  </si>
  <si>
    <t>37.13.860</t>
  </si>
  <si>
    <t>Mini-disjuntor termomagnético, bipolar 220/380 V, corrente de 63 A</t>
  </si>
  <si>
    <t>37.13.870</t>
  </si>
  <si>
    <t>Mini-disjuntor termomagnético, bipolar 400 V, corrente de 80 A até 100 A</t>
  </si>
  <si>
    <t>37.13.880</t>
  </si>
  <si>
    <t>Mini-disjuntor termomagnético, tripolar 220/380 V, corrente de 10 A até 32 A</t>
  </si>
  <si>
    <t>37.13.890</t>
  </si>
  <si>
    <t>Mini-disjuntor termomagnético, tripolar 220/380 V, corrente de 40 A até 50 A</t>
  </si>
  <si>
    <t>37.13.900</t>
  </si>
  <si>
    <t>Mini-disjuntor termomagnético, tripolar 220/380 V, corrente de 63 A</t>
  </si>
  <si>
    <t>37.13.910</t>
  </si>
  <si>
    <t>Mini-disjuntor termomagnético, tripolar 400 V, corrente de 80 A até 125 A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</si>
  <si>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</si>
  <si>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</si>
  <si>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</si>
  <si>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</si>
  <si>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</si>
  <si>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Disjuntor em caixa aberta tripolar extraível, 500 V de 6300 A, com acessórios</t>
  </si>
  <si>
    <t>37.14</t>
  </si>
  <si>
    <t>Chave de baixa tensão</t>
  </si>
  <si>
    <t>37.14.050</t>
  </si>
  <si>
    <t>Chave comutadora, reversão sob carga, tetrapolar, sem porta fusível, para 100 A</t>
  </si>
  <si>
    <t>37.14.300</t>
  </si>
  <si>
    <t>Chave seccionadora sob carga, tripolar, acionamento rotativo, com prolongador, sem porta-fusível, de 160 A</t>
  </si>
  <si>
    <t>37.14.310</t>
  </si>
  <si>
    <t>Chave seccionadora sob carga, tripolar, acionamento rotativo, com prolongador, sem porta-fusível, de 250 A</t>
  </si>
  <si>
    <t>37.14.320</t>
  </si>
  <si>
    <t>Chave seccionadora sob carga, tripolar, acionamento rotativo, com prolongador, sem porta-fusível, de 400 A</t>
  </si>
  <si>
    <t>37.14.330</t>
  </si>
  <si>
    <t>Chave seccionadora sob carga, tripolar, acionamento rotativo, com prolongador, sem porta-fusível, de 630 A</t>
  </si>
  <si>
    <t>37.14.340</t>
  </si>
  <si>
    <t>Chave seccionadora sob carga, tripolar, acionamento rotativo, com prolongador, sem porta-fusível, de 1000 A</t>
  </si>
  <si>
    <t>37.14.350</t>
  </si>
  <si>
    <t>Chave seccionadora sob carga, tripolar, acionamento rotativo, com prolongador, sem porta-fusível, de 1250 A</t>
  </si>
  <si>
    <t>37.14.410</t>
  </si>
  <si>
    <t>Chave seccionadora sob carga, tripolar, acionamento rotativo, com prolongador e porta-fusível até NH-00-125 A - sem fusíveis</t>
  </si>
  <si>
    <t>37.14.420</t>
  </si>
  <si>
    <t>Chave seccionadora sob carga, tripolar, acionamento rotativo, com prolongador e porta-fusível até NH-00-160 A - sem fusíveis</t>
  </si>
  <si>
    <t>37.14.430</t>
  </si>
  <si>
    <t>Chave seccionadora sob carga, tripolar, acionamento rotativo, com prolongador e porta-fusível até NH-1-250 A - sem fusíveis</t>
  </si>
  <si>
    <t>37.14.440</t>
  </si>
  <si>
    <t>Chave seccionadora sob carga, tripolar, acionamento rotativo, com prolongador e porta-fusível até NH-2-400 A - sem fusíveis</t>
  </si>
  <si>
    <t>37.14.450</t>
  </si>
  <si>
    <t>Chave seccionadora sob carga, tripolar, acionamento rotativo, com prolongador e porta-fusível até NH-3-630 A - sem fusíveis</t>
  </si>
  <si>
    <t>37.14.500</t>
  </si>
  <si>
    <t>Chave seccionadora sob carga, tripolar, acionamento tipo punho, com porta-fusível até NH-00-160 A - sem fusíveis</t>
  </si>
  <si>
    <t>37.14.510</t>
  </si>
  <si>
    <t>Chave seccionadora sob carga, tripolar, acionamento tipo punho, com porta-fusível até NH-1-250 A - sem fusíveis</t>
  </si>
  <si>
    <t>37.14.520</t>
  </si>
  <si>
    <t>Chave seccionadora sob carga, tripolar, acionamento tipo punho, com porta-fusível até NH-2-400 A - sem fusíveis</t>
  </si>
  <si>
    <t>37.14.530</t>
  </si>
  <si>
    <t>Chave seccionadora sob carga, tripolar, acionamento tipo punho, com porta-fusível até NH-3-630 A - sem fusíveis</t>
  </si>
  <si>
    <t>37.14.600</t>
  </si>
  <si>
    <t>Chave comutadora, reversão sob carga, tripolar, sem porta fusível, para 400 A</t>
  </si>
  <si>
    <t>37.14.610</t>
  </si>
  <si>
    <t>Chave comutadora, reversão sob carga, tripolar, sem porta fusível, para 600/630 A</t>
  </si>
  <si>
    <t>37.14.620</t>
  </si>
  <si>
    <t>Chave comutadora, reversão sob carga, tripolar, sem porta fusível, para 1000 A</t>
  </si>
  <si>
    <t>37.14.640</t>
  </si>
  <si>
    <t>Chave comutadora, reversão sob carga, tetrapolar, sem porta fusível, para 630 A / 690 V</t>
  </si>
  <si>
    <t>37.14.830</t>
  </si>
  <si>
    <t>Barra de contato para chave seccionadora tipo NH3-630 A</t>
  </si>
  <si>
    <t>37.15</t>
  </si>
  <si>
    <t>Chave de média tensão</t>
  </si>
  <si>
    <t>37.15.110</t>
  </si>
  <si>
    <t>Chave seccionadora tripolar sob carga para 400 A - 25 kV - com prolongador</t>
  </si>
  <si>
    <t>37.15.120</t>
  </si>
  <si>
    <t>Chave seccionadora tripolar sob carga para 400 A - 15 kV - com prolongador</t>
  </si>
  <si>
    <t>37.15.150</t>
  </si>
  <si>
    <t>37.15.160</t>
  </si>
  <si>
    <t>37.15.170</t>
  </si>
  <si>
    <t>37.15.200</t>
  </si>
  <si>
    <t>Chave seccionadora tripolar seca para 400 A - 15 kV - com prolongador</t>
  </si>
  <si>
    <t>37.15.210</t>
  </si>
  <si>
    <t>Chave seccionadora tripolar seca para 600 / 630 A - 15 kV - com prolongador</t>
  </si>
  <si>
    <t>37.16</t>
  </si>
  <si>
    <t>Bus-way</t>
  </si>
  <si>
    <t>Axm</t>
  </si>
  <si>
    <t>37.17</t>
  </si>
  <si>
    <t>Dispositivo DR ou interruptor de corrente de fuga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</si>
  <si>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</si>
  <si>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</si>
  <si>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</si>
  <si>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</si>
  <si>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</si>
  <si>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</si>
  <si>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</si>
  <si>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</si>
  <si>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</si>
  <si>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</si>
  <si>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</si>
  <si>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</si>
  <si>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</si>
  <si>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</si>
  <si>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</si>
  <si>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</si>
  <si>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</si>
  <si>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</si>
  <si>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</si>
  <si>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Transformador de Potencial</t>
  </si>
  <si>
    <t>37.18.010</t>
  </si>
  <si>
    <t>Transformador de potencial monofásico até 1000 VA classe 15 kV, a seco, com fusíveis</t>
  </si>
  <si>
    <t>37.18.020</t>
  </si>
  <si>
    <t>Transformador de potencial monofásico até 2000 VA classe 15 kV, a seco, com fusíveis</t>
  </si>
  <si>
    <t>37.18.030</t>
  </si>
  <si>
    <t>Transformador de potencial monofásico até 500 VA classe 15 kV, a seco, sem fusíveis</t>
  </si>
  <si>
    <t>37.19</t>
  </si>
  <si>
    <t>Transformador de corrente</t>
  </si>
  <si>
    <t>37.19.010</t>
  </si>
  <si>
    <t>Transformador de corrente 800-5 A, janela</t>
  </si>
  <si>
    <t>37.19.020</t>
  </si>
  <si>
    <t>Transformador de corrente 200-5 A até 600-5 A, janela</t>
  </si>
  <si>
    <t>37.19.030</t>
  </si>
  <si>
    <t>Transformador de corrente 1000-5 A até 1500-5 A, janela</t>
  </si>
  <si>
    <t>37.19.060</t>
  </si>
  <si>
    <t>Transformador de corrente 50-5 A até 150-5 A, janela</t>
  </si>
  <si>
    <t>37.19.080</t>
  </si>
  <si>
    <t>Transformador de corrente 2000-5 A até 2500-5 A - janela</t>
  </si>
  <si>
    <t>37.20</t>
  </si>
  <si>
    <t>Reparos, conservações e complementos - GRUPO 37</t>
  </si>
  <si>
    <t>37.20.010</t>
  </si>
  <si>
    <t>Isolador em epóxi de 1 kV para barramento</t>
  </si>
  <si>
    <t>37.20.030</t>
  </si>
  <si>
    <t>Régua de bornes para 9 polos de 600 V / 50 A</t>
  </si>
  <si>
    <t>37.20.080</t>
  </si>
  <si>
    <t>Barra de neutro e/ou terra</t>
  </si>
  <si>
    <t>37.20.090</t>
  </si>
  <si>
    <t>Recolocação de chave seccionadora tripolar de 125 A até 650 A, sem base fusível</t>
  </si>
  <si>
    <t>37.20.100</t>
  </si>
  <si>
    <t>Recolocação de fundo de quadro de distribuição, sem componentes</t>
  </si>
  <si>
    <t>37.20.110</t>
  </si>
  <si>
    <t>Recolocação de quadro de distribuição de sobrepor, sem componentes</t>
  </si>
  <si>
    <t>37.20.130</t>
  </si>
  <si>
    <t>Banco de medição para transformadores TC/TP, padrão Eletropaulo e/ou Cesp</t>
  </si>
  <si>
    <t>37.20.140</t>
  </si>
  <si>
    <t>Suporte fixo para transformadores de potencial</t>
  </si>
  <si>
    <t>37.20.190</t>
  </si>
  <si>
    <t>Inversor de frequência para variação de velocidade em motores, potência de 0,25 a 20 cv</t>
  </si>
  <si>
    <t>37.20.191</t>
  </si>
  <si>
    <t>Inversor de frequência para variação de velocidade em motores, potência de 25 a 30 CV</t>
  </si>
  <si>
    <t>37.20.193</t>
  </si>
  <si>
    <t>Inversor de frequência para variação de velocidade em motores, potência de 50 cv</t>
  </si>
  <si>
    <t>37.20.210</t>
  </si>
  <si>
    <t>Punho de manobra com articulador de acionamento</t>
  </si>
  <si>
    <t>37.21</t>
  </si>
  <si>
    <t>Capacitor de potência</t>
  </si>
  <si>
    <t>37.21.010</t>
  </si>
  <si>
    <t>Capacitor de potência trifásico de 10 kVAr, 220 V/60 Hz, para correção de fator de potência</t>
  </si>
  <si>
    <t>37.22</t>
  </si>
  <si>
    <t>Transformador de comando</t>
  </si>
  <si>
    <t>37.22.010</t>
  </si>
  <si>
    <t>Transformador monofásico de comando de 200 VA classe 0,6 kV, a seco</t>
  </si>
  <si>
    <t>37.24</t>
  </si>
  <si>
    <t>Supressor de surto</t>
  </si>
  <si>
    <t>37.24.031</t>
  </si>
  <si>
    <t>Supressor de surto monofásico, Fase-Terra, In 4 a 11 kA, Imax. de surto de 12 até 15 kA</t>
  </si>
  <si>
    <t>37.24.032</t>
  </si>
  <si>
    <t>37.24.040</t>
  </si>
  <si>
    <t>Supressor de surto monofásico, Neutro-Terra, In &gt; ou = 20 kA, Imax. de surto de 65 até 80 kA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</si>
  <si>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</si>
  <si>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</si>
  <si>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</si>
  <si>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</si>
  <si>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</si>
  <si>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</si>
  <si>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</si>
  <si>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</si>
  <si>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</si>
  <si>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37.25.210</t>
  </si>
  <si>
    <t>37.25.215</t>
  </si>
  <si>
    <t>Disjuntor fixo a vácuo de 15 a 17,5 kV, equipado com motorização de fechamento, com relê de proteção</t>
  </si>
  <si>
    <t>38</t>
  </si>
  <si>
    <t>38.01</t>
  </si>
  <si>
    <t>Eletroduto em PVC rígido roscável</t>
  </si>
  <si>
    <t>38.01.040</t>
  </si>
  <si>
    <t>Eletroduto de PVC rígido roscável de 3/4´ - com acessórios</t>
  </si>
  <si>
    <t>38.01.060</t>
  </si>
  <si>
    <t>Eletroduto de PVC rígido roscável de 1´ - com acessórios</t>
  </si>
  <si>
    <t>38.01.080</t>
  </si>
  <si>
    <t>Eletroduto de PVC rígido roscável de 1 1/4´ - com acessórios</t>
  </si>
  <si>
    <t>38.01.100</t>
  </si>
  <si>
    <t>Eletroduto de PVC rígido roscável de 1 1/2´ - com acessórios</t>
  </si>
  <si>
    <t>38.01.120</t>
  </si>
  <si>
    <t>Eletroduto de PVC rígido roscável de 2´ - com acessórios</t>
  </si>
  <si>
    <t>38.01.140</t>
  </si>
  <si>
    <t>Eletroduto de PVC rígido roscável de 2 1/2´ - com acessórios</t>
  </si>
  <si>
    <t>38.01.160</t>
  </si>
  <si>
    <t>Eletroduto de PVC rígido roscável de 3´ - com acessórios</t>
  </si>
  <si>
    <t>38.01.180</t>
  </si>
  <si>
    <t>Eletroduto de PVC rígido roscável de 4´ - com acessórios</t>
  </si>
  <si>
    <t>38.04</t>
  </si>
  <si>
    <t>Eletroduto galvanizado - médio</t>
  </si>
  <si>
    <t>38.04.040</t>
  </si>
  <si>
    <t>Eletroduto galvanizado, médio de 3/4´ - com acessórios</t>
  </si>
  <si>
    <t>38.04.060</t>
  </si>
  <si>
    <t>Eletroduto galvanizado, médio de 1´ - com acessórios</t>
  </si>
  <si>
    <t>38.04.080</t>
  </si>
  <si>
    <t>Eletroduto galvanizado, médio de 1 1/4´ - com acessórios</t>
  </si>
  <si>
    <t>38.04.100</t>
  </si>
  <si>
    <t>Eletroduto galvanizado, médio de 1 1/2´ - com acessórios</t>
  </si>
  <si>
    <t>38.04.120</t>
  </si>
  <si>
    <t>Eletroduto galvanizado, médio de 2´ - com acessórios</t>
  </si>
  <si>
    <t>38.04.140</t>
  </si>
  <si>
    <t>Eletroduto galvanizado, médio de 2 1/2´ - com acessórios</t>
  </si>
  <si>
    <t>38.04.160</t>
  </si>
  <si>
    <t>Eletroduto galvanizado, médio de 3´ - com acessórios</t>
  </si>
  <si>
    <t>38.04.180</t>
  </si>
  <si>
    <t>Eletroduto galvanizado, médio de 4´ - com acessórios</t>
  </si>
  <si>
    <t>38.05</t>
  </si>
  <si>
    <t>Eletroduto galvanizado - pesado</t>
  </si>
  <si>
    <t>38.05.040</t>
  </si>
  <si>
    <t>Eletroduto galvanizado, pesado de 3/4´ - com acessórios</t>
  </si>
  <si>
    <t>38.05.060</t>
  </si>
  <si>
    <t>Eletroduto galvanizado, pesado de 1´ - com acessórios</t>
  </si>
  <si>
    <t>38.05.090</t>
  </si>
  <si>
    <t>Eletroduto galvanizado, pesado de 1 1/4´ - com acessórios</t>
  </si>
  <si>
    <t>38.05.100</t>
  </si>
  <si>
    <t>Eletroduto galvanizado, pesado de 1 1/2´ - com acessórios</t>
  </si>
  <si>
    <t>38.05.120</t>
  </si>
  <si>
    <t>Eletroduto galvanizado, pesado de 2´ - com acessórios</t>
  </si>
  <si>
    <t>38.05.140</t>
  </si>
  <si>
    <t>Eletroduto galvanizado, pesado de 2 1/2´ - com acessórios</t>
  </si>
  <si>
    <t>38.05.160</t>
  </si>
  <si>
    <t>Eletroduto galvanizado, pesado de 3´ - com acessórios</t>
  </si>
  <si>
    <t>38.05.180</t>
  </si>
  <si>
    <t>Eletroduto galvanizado, pesado de 4´ - com acessórios</t>
  </si>
  <si>
    <t>38.06</t>
  </si>
  <si>
    <t>Eletroduto galvanizado a quente - pesado</t>
  </si>
  <si>
    <t>38.06.020</t>
  </si>
  <si>
    <t>Eletroduto galvanizado a quente, pesado de 1/2´ - com acessórios</t>
  </si>
  <si>
    <t>38.06.040</t>
  </si>
  <si>
    <t>Eletroduto galvanizado a quente, pesado de 3/4´ - com acessórios</t>
  </si>
  <si>
    <t>38.06.060</t>
  </si>
  <si>
    <t>Eletroduto galvanizado a quente, pesado de 1´ - com acessórios</t>
  </si>
  <si>
    <t>38.06.080</t>
  </si>
  <si>
    <t>Eletroduto galvanizado a quente, pesado de 1 1/4´ - com acessórios</t>
  </si>
  <si>
    <t>38.06.100</t>
  </si>
  <si>
    <t>Eletroduto galvanizado a quente, pesado de 1 1/2´ - com acessórios</t>
  </si>
  <si>
    <t>38.06.120</t>
  </si>
  <si>
    <t>Eletroduto galvanizado a quente, pesado de 2´ - com acessórios</t>
  </si>
  <si>
    <t>38.06.140</t>
  </si>
  <si>
    <t>Eletroduto galvanizado a quente, pesado de 2 1/2´ - com acessórios</t>
  </si>
  <si>
    <t>38.06.160</t>
  </si>
  <si>
    <t>Eletroduto galvanizado a quente, pesado de 3´ - com acessórios</t>
  </si>
  <si>
    <t>38.06.180</t>
  </si>
  <si>
    <t>Eletroduto galvanizado a quente, pesado de 4´ - com acessórios</t>
  </si>
  <si>
    <t>38.07</t>
  </si>
  <si>
    <t>Canaleta, perfilado e acessórios</t>
  </si>
  <si>
    <t>38.07.030</t>
  </si>
  <si>
    <t>Grampo tipo ´C´ diâmetro 3/8`, com balancim tamanho grande</t>
  </si>
  <si>
    <t>38.07.050</t>
  </si>
  <si>
    <t>Tampa de pressão para perfilado de 38 x 38 mm</t>
  </si>
  <si>
    <t>38.07.120</t>
  </si>
  <si>
    <t>Saída final, diâmetro de 3/4´</t>
  </si>
  <si>
    <t>38.07.130</t>
  </si>
  <si>
    <t>Saída lateral simples, diâmetro de 3/4´</t>
  </si>
  <si>
    <t>38.07.134</t>
  </si>
  <si>
    <t>Saída lateral simples, diâmetro de 1´</t>
  </si>
  <si>
    <t>38.07.140</t>
  </si>
  <si>
    <t>Saída superior, diâmetro de 3/4´</t>
  </si>
  <si>
    <t>38.07.200</t>
  </si>
  <si>
    <t>Vergalhão com rosca, porca e arruela de diâmetro 3/8´ (tirante)</t>
  </si>
  <si>
    <t>38.07.210</t>
  </si>
  <si>
    <t>Vergalhão com rosca, porca e arruela de diâmetro 1/4´ (tirante)</t>
  </si>
  <si>
    <t>38.07.216</t>
  </si>
  <si>
    <t>Vergalhão com rosca, porca e arruela de diâmetro 5/16´ (tirante)</t>
  </si>
  <si>
    <t>38.07.300</t>
  </si>
  <si>
    <t>38.07.310</t>
  </si>
  <si>
    <t>38.07.340</t>
  </si>
  <si>
    <t>Perfilado liso 38 x 38 mm - com acessórios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</si>
  <si>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</si>
  <si>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</si>
  <si>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</si>
  <si>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</si>
  <si>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</si>
  <si>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</si>
  <si>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</si>
  <si>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</si>
  <si>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</si>
  <si>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</si>
  <si>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</si>
  <si>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</si>
  <si>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38.10</t>
  </si>
  <si>
    <t>Duto fechado de piso e acessórios</t>
  </si>
  <si>
    <t>38.10.010</t>
  </si>
  <si>
    <t>Duto de piso liso em aço, medindo 2 x 25 x 70 mm, com acessórios</t>
  </si>
  <si>
    <t>38.10.020</t>
  </si>
  <si>
    <t>Duto de piso liso em aço, medindo 3 x 25 x 70 mm, com acessórios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</si>
  <si>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</si>
  <si>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</si>
  <si>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</si>
  <si>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</si>
  <si>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</si>
  <si>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Caixa de derivação ou passagem, para cruzamento de duto, medindo 16 x 25 x 70 mm, com cruzadora</t>
  </si>
  <si>
    <t>38.10.060</t>
  </si>
  <si>
    <t>Caixa de tomada e tampa basculante com rebaixo de 2 x (25 x 70 mm)</t>
  </si>
  <si>
    <t>38.10.070</t>
  </si>
  <si>
    <t>Caixa de tomada e tampa basculante com rebaixo de 3 x (25 x 70 mm)</t>
  </si>
  <si>
    <t>38.10.080</t>
  </si>
  <si>
    <t>Caixa de tomada e tampa basculante com rebaixo de 4 x (25 x 70 mm)</t>
  </si>
  <si>
    <t>38.10.090</t>
  </si>
  <si>
    <t>Suporte de tomada para caixas com 2, 3 ou 4 vias</t>
  </si>
  <si>
    <t>38.12</t>
  </si>
  <si>
    <t>Leitos e acessórios</t>
  </si>
  <si>
    <t>38.12.086</t>
  </si>
  <si>
    <t>Leito para cabos, tipo pesado, em aço galvanizado de 300 x 100 mm - com acessórios</t>
  </si>
  <si>
    <t>38.12.090</t>
  </si>
  <si>
    <t>Leito para cabos, tipo pesado, em aço galvanizado de 400 x 100 mm - com acessórios</t>
  </si>
  <si>
    <t>38.12.100</t>
  </si>
  <si>
    <t>Leito para cabos, tipo pesado, em aço galvanizado de 600 x 100 mm - com acessórios</t>
  </si>
  <si>
    <t>38.12.120</t>
  </si>
  <si>
    <t>Leito para cabos, tipo pesado, em aço galvanizado de 500 x 100 mm - com acessórios</t>
  </si>
  <si>
    <t>38.12.130</t>
  </si>
  <si>
    <t>Leito para cabos, tipo pesado, em aço galvanizado de 800 x 100 mm - com acessórios</t>
  </si>
  <si>
    <t>38.13</t>
  </si>
  <si>
    <t>Eletroduto em polietileno de alta densidade</t>
  </si>
  <si>
    <t>38.13.010</t>
  </si>
  <si>
    <t>Eletroduto corrugado em polietileno de alta densidade, DN= 30 mm, com acessórios</t>
  </si>
  <si>
    <t>38.13.016</t>
  </si>
  <si>
    <t>Eletroduto corrugado em polietileno de alta densidade, DN= 40 mm, com acessórios</t>
  </si>
  <si>
    <t>38.13.020</t>
  </si>
  <si>
    <t>Eletroduto corrugado em polietileno de alta densidade, DN= 50 mm, com acessórios</t>
  </si>
  <si>
    <t>38.13.030</t>
  </si>
  <si>
    <t>Eletroduto corrugado em polietileno de alta densidade, DN= 75 mm, com acessórios</t>
  </si>
  <si>
    <t>38.13.040</t>
  </si>
  <si>
    <t>Eletroduto corrugado em polietileno de alta densidade, DN= 100 mm, com acessórios</t>
  </si>
  <si>
    <t>38.13.050</t>
  </si>
  <si>
    <t>Eletroduto corrugado em polietileno de alta densidade, DN= 125 mm, com acessórios</t>
  </si>
  <si>
    <t>38.13.060</t>
  </si>
  <si>
    <t>Eletroduto corrugado em polietileno de alta densidade, DN= 150 mm, com acessórios</t>
  </si>
  <si>
    <t>38.15</t>
  </si>
  <si>
    <t>Eletroduto metálico flexível</t>
  </si>
  <si>
    <t>38.15.010</t>
  </si>
  <si>
    <t>Eletroduto metálico flexível com capa em PVC de 3/4´</t>
  </si>
  <si>
    <t>38.15.020</t>
  </si>
  <si>
    <t>Eletroduto metálico flexível com capa em PVC de 1´</t>
  </si>
  <si>
    <t>38.15.040</t>
  </si>
  <si>
    <t>Eletroduto metálico flexível com capa em PVC de 2´</t>
  </si>
  <si>
    <t>38.15.110</t>
  </si>
  <si>
    <t>Terminal macho fixo em latão zincado de 3/4´</t>
  </si>
  <si>
    <t>38.15.120</t>
  </si>
  <si>
    <t>Terminal macho fixo em latão zincado de 1´</t>
  </si>
  <si>
    <t>38.15.140</t>
  </si>
  <si>
    <t>Terminal macho fixo em latão zincado de 2´</t>
  </si>
  <si>
    <t>38.15.310</t>
  </si>
  <si>
    <t>Terminal macho giratório em latão zincado de 3/4´</t>
  </si>
  <si>
    <t>38.15.320</t>
  </si>
  <si>
    <t>Terminal macho giratório em latão zincado de 1´</t>
  </si>
  <si>
    <t>38.15.340</t>
  </si>
  <si>
    <t>Terminal macho giratório em latão zincado de 2´</t>
  </si>
  <si>
    <t>38.16</t>
  </si>
  <si>
    <t>Rodapé técnico e acessórios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</si>
  <si>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</si>
  <si>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</si>
  <si>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</si>
  <si>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</si>
  <si>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</si>
  <si>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</si>
  <si>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</si>
  <si>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Caixa para tomadas: de energia, RJ, sobressalente, interruptor ou espelho, com pintura eletrostática, para rodapé técnico triplo</t>
  </si>
  <si>
    <t>38.16.110</t>
  </si>
  <si>
    <t>Caixa de derivação embutida ou externa com pintura eletrostática, para rodapé técnico triplo</t>
  </si>
  <si>
    <t>38.16.130</t>
  </si>
  <si>
    <t>Caixa para tomadas: de energia, RJ, sobressalente, interruptor ou espelho, com pintura eletrostática, para rodapé técnico duplo</t>
  </si>
  <si>
    <t>38.16.140</t>
  </si>
  <si>
    <t>Terminal de fechamento ou mata junta com pintura eletrostática, para rodapé técnico triplo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</si>
  <si>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</si>
  <si>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</si>
  <si>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</si>
  <si>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</si>
  <si>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</si>
  <si>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Terminal de fechamento ou mata junta com pintura eletrostática, para rodapé técnico duplo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</si>
  <si>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</si>
  <si>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</si>
  <si>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</si>
  <si>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</si>
  <si>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</si>
  <si>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38.16.270</t>
  </si>
  <si>
    <t>Caixa de derivação embutida ou externa para rodapé técnico duplo</t>
  </si>
  <si>
    <t>38.19</t>
  </si>
  <si>
    <t>Eletroduto em PVC corrugado flexível</t>
  </si>
  <si>
    <t>38.19.020</t>
  </si>
  <si>
    <t>Eletroduto de PVC corrugado flexível leve, diâmetro externo de 20 mm</t>
  </si>
  <si>
    <t>38.19.030</t>
  </si>
  <si>
    <t>Eletroduto de PVC corrugado flexível leve, diâmetro externo de 25 mm</t>
  </si>
  <si>
    <t>38.19.040</t>
  </si>
  <si>
    <t>Eletroduto de PVC corrugado flexível leve, diâmetro externo de 32 mm</t>
  </si>
  <si>
    <t>38.19.210</t>
  </si>
  <si>
    <t>Eletroduto de PVC corrugado flexível reforçado, diâmetro externo de 25 mm</t>
  </si>
  <si>
    <t>38.19.220</t>
  </si>
  <si>
    <t>Eletroduto de PVC corrugado flexível reforçado, diâmetro externo de 32 mm</t>
  </si>
  <si>
    <t>38.21</t>
  </si>
  <si>
    <t>Eletrocalha e acessórios</t>
  </si>
  <si>
    <t>38.21.110</t>
  </si>
  <si>
    <t>Eletrocalha lisa galvanizada a fogo, 50 x 50 mm, com acessórios</t>
  </si>
  <si>
    <t>38.21.120</t>
  </si>
  <si>
    <t>Eletrocalha lisa galvanizada a fogo, 100 x 50 mm, com acessórios</t>
  </si>
  <si>
    <t>38.21.130</t>
  </si>
  <si>
    <t>Eletrocalha lisa galvanizada a fogo, 150 x 50 mm, com acessórios</t>
  </si>
  <si>
    <t>38.21.140</t>
  </si>
  <si>
    <t>Eletrocalha lisa galvanizada a fogo, 200 x 50 mm, com acessórios</t>
  </si>
  <si>
    <t>38.21.150</t>
  </si>
  <si>
    <t>Eletrocalha lisa galvanizada a fogo, 250 x 50 mm, com acessórios</t>
  </si>
  <si>
    <t>38.21.310</t>
  </si>
  <si>
    <t>Eletrocalha lisa galvanizada a fogo, 100 x 100 mm, com acessórios</t>
  </si>
  <si>
    <t>38.21.320</t>
  </si>
  <si>
    <t>Eletrocalha lisa galvanizada a fogo, 150 x 100 mm, com acessórios</t>
  </si>
  <si>
    <t>38.21.330</t>
  </si>
  <si>
    <t>Eletrocalha lisa galvanizada a fogo, 200 x 100 mm, com acessórios</t>
  </si>
  <si>
    <t>38.21.340</t>
  </si>
  <si>
    <t>Eletrocalha lisa galvanizada a fogo, 250 x 100 mm, com acessórios</t>
  </si>
  <si>
    <t>38.21.350</t>
  </si>
  <si>
    <t>Eletrocalha lisa galvanizada a fogo, 300 x 100 mm, com acessórios</t>
  </si>
  <si>
    <t>38.21.360</t>
  </si>
  <si>
    <t>Eletrocalha lisa galvanizada a fogo, 400 x 100 mm, com acessórios</t>
  </si>
  <si>
    <t>38.21.920</t>
  </si>
  <si>
    <t>Eletrocalha perfurada galvanizada a fogo, 100 x 50 mm, com acessórios</t>
  </si>
  <si>
    <t>38.21.930</t>
  </si>
  <si>
    <t>Eletrocalha perfurada galvanizada a fogo, 150 x 50 mm, com acessórios</t>
  </si>
  <si>
    <t>38.21.940</t>
  </si>
  <si>
    <t>Eletrocalha perfurada galvanizada a fogo, 200 x 50 mm, com acessórios</t>
  </si>
  <si>
    <t>38.21.950</t>
  </si>
  <si>
    <t>Eletrocalha perfurada galvanizada a fogo, 250 x 50 mm, com acessórios</t>
  </si>
  <si>
    <t>38.22</t>
  </si>
  <si>
    <t>Eletrocalha e acessórios.</t>
  </si>
  <si>
    <t>38.22.120</t>
  </si>
  <si>
    <t>Eletrocalha perfurada galvanizada a fogo, 150x100mm, com acessórios</t>
  </si>
  <si>
    <t>38.22.130</t>
  </si>
  <si>
    <t>Eletrocalha perfurada galvanizada a fogo, 200x100mm, com acessórios</t>
  </si>
  <si>
    <t>38.22.140</t>
  </si>
  <si>
    <t>Eletrocalha perfurada galvanizada a fogo, 250x100mm, com acessórios</t>
  </si>
  <si>
    <t>38.22.150</t>
  </si>
  <si>
    <t>Eletrocalha perfurada galvanizada a fogo, 300x100mm, com acessórios</t>
  </si>
  <si>
    <t>38.22.160</t>
  </si>
  <si>
    <t>Eletrocalha perfurada galvanizada a fogo, 400x100mm, com acessórios</t>
  </si>
  <si>
    <t>38.22.610</t>
  </si>
  <si>
    <t>Tampa de encaixe para eletrocalha, galvanizada a fogo, L= 50mm</t>
  </si>
  <si>
    <t>38.22.620</t>
  </si>
  <si>
    <t>Tampa de encaixe para eletrocalha, galvanizada a fogo, L= 100mm</t>
  </si>
  <si>
    <t>38.22.630</t>
  </si>
  <si>
    <t>Tampa de encaixe para eletrocalha, galvanizada a fogo, L= 150mm</t>
  </si>
  <si>
    <t>38.22.640</t>
  </si>
  <si>
    <t>Tampa de encaixe para eletrocalha, galvanizada a fogo, L= 200mm</t>
  </si>
  <si>
    <t>38.22.650</t>
  </si>
  <si>
    <t>Tampa de encaixe para eletrocalha, galvanizada a fogo, L= 250mm</t>
  </si>
  <si>
    <t>38.22.660</t>
  </si>
  <si>
    <t>Tampa de encaixe para eletrocalha, galvanizada a fogo, L= 300mm</t>
  </si>
  <si>
    <t>38.22.670</t>
  </si>
  <si>
    <t>Tampa de encaixe para eletrocalha, galvanizada a fogo, L= 400mm</t>
  </si>
  <si>
    <t>38.23</t>
  </si>
  <si>
    <t>Eletrocalha e acessórios..</t>
  </si>
  <si>
    <t>38.23.010</t>
  </si>
  <si>
    <t>Suporte para eletrocalha, galvanizado a fogo, 50x50mm</t>
  </si>
  <si>
    <t>38.23.020</t>
  </si>
  <si>
    <t>Suporte para eletrocalha, galvanizado a fogo, 100x50mm</t>
  </si>
  <si>
    <t>38.23.030</t>
  </si>
  <si>
    <t>Suporte para eletrocalha, galvanizado a fogo, 150x50mm</t>
  </si>
  <si>
    <t>38.23.040</t>
  </si>
  <si>
    <t>Suporte para eletrocalha, galvanizado a fogo, 200x50mm</t>
  </si>
  <si>
    <t>38.23.050</t>
  </si>
  <si>
    <t>Suporte para eletrocalha, galvanizado a fogo, 250x50mm</t>
  </si>
  <si>
    <t>38.23.060</t>
  </si>
  <si>
    <t>Suporte para eletrocalha, galvanizado a fogo, 300x50mm</t>
  </si>
  <si>
    <t>38.23.110</t>
  </si>
  <si>
    <t>Suporte para eletrocalha, galvanizado a fogo, 100x100mm</t>
  </si>
  <si>
    <t>38.23.120</t>
  </si>
  <si>
    <t>Suporte para eletrocalha, galvanizado a fogo, 150x100mm</t>
  </si>
  <si>
    <t>38.23.130</t>
  </si>
  <si>
    <t>Suporte para eletrocalha, galvanizado a fogo, 200x100mm</t>
  </si>
  <si>
    <t>38.23.140</t>
  </si>
  <si>
    <t>Suporte para eletrocalha, galvanizado a fogo, 250x100mm</t>
  </si>
  <si>
    <t>38.23.150</t>
  </si>
  <si>
    <t>Suporte para eletrocalha, galvanizado a fogo, 300x100mm</t>
  </si>
  <si>
    <t>38.23.160</t>
  </si>
  <si>
    <t>Suporte para eletrocalha, galvanizado a fogo, 400x100mm</t>
  </si>
  <si>
    <t>38.23.210</t>
  </si>
  <si>
    <t>Mão francesa simples, galvanizada a fogo, L= 200mm</t>
  </si>
  <si>
    <t>38.23.220</t>
  </si>
  <si>
    <t>Mão francesa simples, galvanizada a fogo, L= 300mm</t>
  </si>
  <si>
    <t>38.23.230</t>
  </si>
  <si>
    <t>Mão francesa simples, galvanizada a fogo, L= 400mm</t>
  </si>
  <si>
    <t>38.23.240</t>
  </si>
  <si>
    <t>Mão francesa simples, galvanizada a fogo, L= 500mm</t>
  </si>
  <si>
    <t>38.23.310</t>
  </si>
  <si>
    <t>Mão francesa dupla, galvanizada a fogo, L= 300mm</t>
  </si>
  <si>
    <t>38.23.320</t>
  </si>
  <si>
    <t>Mão francesa dupla, galvanizada a fogo, L= 400mm</t>
  </si>
  <si>
    <t>38.23.330</t>
  </si>
  <si>
    <t>Mão francesa dupla, galvanizada a fogo, L= 500mm</t>
  </si>
  <si>
    <t>39</t>
  </si>
  <si>
    <t>CONDUTOR E ENFIAÇÃO DE ENERGIA ELÉTRICA E TELEFONIA</t>
  </si>
  <si>
    <t>39.02</t>
  </si>
  <si>
    <t>Cabo de cobre, isolamento 450V / 750 V, isolação em PVC 70°C</t>
  </si>
  <si>
    <t>39.02.010</t>
  </si>
  <si>
    <t>Cabo de cobre de 1,5 mm², isolamento 750 V - isolação em PVC 70°C</t>
  </si>
  <si>
    <t>39.02.016</t>
  </si>
  <si>
    <t>Cabo de cobre de 2,5 mm², isolamento 750 V - isolação em PVC 70°C</t>
  </si>
  <si>
    <t>39.02.020</t>
  </si>
  <si>
    <t>Cabo de cobre de 4 mm², isolamento 750 V - isolação em PVC 70°C</t>
  </si>
  <si>
    <t>39.02.030</t>
  </si>
  <si>
    <t>Cabo de cobre de 6 mm², isolamento 750 V - isolação em PVC 70°C</t>
  </si>
  <si>
    <t>39.02.040</t>
  </si>
  <si>
    <t>Cabo de cobre de 10 mm², isolamento 750 V - isolação em PVC 70°C</t>
  </si>
  <si>
    <t>39.03</t>
  </si>
  <si>
    <t>Cabo de cobre, isolamento 0,6/1kV, isolação em PVC 70°C</t>
  </si>
  <si>
    <t>39.03.160</t>
  </si>
  <si>
    <t>Cabo de cobre de 1,5 mm², isolamento 0,6/1 kV - isolação em PVC 70°C</t>
  </si>
  <si>
    <t>39.03.170</t>
  </si>
  <si>
    <t>Cabo de cobre de 2,5 mm², isolamento 0,6/1 kV - isolação em PVC 70°C</t>
  </si>
  <si>
    <t>39.03.174</t>
  </si>
  <si>
    <t>Cabo de cobre de 4 mm², isolamento 0,6/1 kV - isolação em PVC 70°C.</t>
  </si>
  <si>
    <t>39.03.178</t>
  </si>
  <si>
    <t>Cabo de cobre de 6 mm², isolamento 0,6/1 kV - isolação em PVC 70°C</t>
  </si>
  <si>
    <t>39.03.182</t>
  </si>
  <si>
    <t>Cabo de cobre de 10 mm², isolamento 0,6/1 kV - isolação em PVC 70°C</t>
  </si>
  <si>
    <t>39.04</t>
  </si>
  <si>
    <t>Cabo de cobre nu, têmpera mole, classe 2</t>
  </si>
  <si>
    <t>39.04.050</t>
  </si>
  <si>
    <t>Cabo de cobre nu, têmpera mole, classe 2, de 16 mm²</t>
  </si>
  <si>
    <t>39.04.060</t>
  </si>
  <si>
    <t>Cabo de cobre nu, têmpera mole, classe 2, de 25 mm²</t>
  </si>
  <si>
    <t>39.04.070</t>
  </si>
  <si>
    <t>Cabo de cobre nu, têmpera mole, classe 2, de 35 mm²</t>
  </si>
  <si>
    <t>39.04.080</t>
  </si>
  <si>
    <t>Cabo de cobre nu, têmpera mole, classe 2, de 50 mm²</t>
  </si>
  <si>
    <t>39.04.100</t>
  </si>
  <si>
    <t>Cabo de cobre nu, têmpera mole, classe 2, de 70 mm²</t>
  </si>
  <si>
    <t>39.04.120</t>
  </si>
  <si>
    <t>Cabo de cobre nu, têmpera mole, classe 2, de 95 mm²</t>
  </si>
  <si>
    <t>39.04.180</t>
  </si>
  <si>
    <t>Cabo de cobre nu, têmpera mole, classe 2, de 185 mm²</t>
  </si>
  <si>
    <t>39.05</t>
  </si>
  <si>
    <t>Cabo de cobre tripolar, isolamento 8,7/15 kV, isolação EPR 90°C</t>
  </si>
  <si>
    <t>39.05.070</t>
  </si>
  <si>
    <t>Cabo de cobre de 3x35 mm², isolamento 8,7/15 kV - isolação EPR 90°C</t>
  </si>
  <si>
    <t>39.06</t>
  </si>
  <si>
    <t>Cabo de cobre unipolar, isolamento 8,7/15 kV, isolação EPR 90°C</t>
  </si>
  <si>
    <t>39.06.060</t>
  </si>
  <si>
    <t>Cabo de cobre de 25 mm², isolamento 8,7/15 kV - isolação EPR 90°C</t>
  </si>
  <si>
    <t>39.06.070</t>
  </si>
  <si>
    <t>Cabo de cobre de 35 mm², isolamento 8,7/15 kV - isolação EPR 90°C</t>
  </si>
  <si>
    <t>39.06.074</t>
  </si>
  <si>
    <t>Cabo de cobre de 50 mm², isolamento 8,7/15 kV - isolação EPR 90°C</t>
  </si>
  <si>
    <t>39.06.084</t>
  </si>
  <si>
    <t>Cabo de cobre de 120 mm², isolamento 8,7/15 kV - isolação EPR 90°C</t>
  </si>
  <si>
    <t>39.09</t>
  </si>
  <si>
    <t>Conectores</t>
  </si>
  <si>
    <t>39.09.010</t>
  </si>
  <si>
    <t>Conector terminal tipo BNC para cabo coaxial RG 59</t>
  </si>
  <si>
    <t>39.09.015</t>
  </si>
  <si>
    <t>Conector de emenda tipo BNC para cabo coaxial RG 59</t>
  </si>
  <si>
    <t>39.09.020</t>
  </si>
  <si>
    <t>Conector split-bolt para cabo de 25 mm², latão, simples</t>
  </si>
  <si>
    <t>39.09.040</t>
  </si>
  <si>
    <t>Conector split-bolt para cabo de 35 mm², latão, simples</t>
  </si>
  <si>
    <t>39.09.060</t>
  </si>
  <si>
    <t>Conector split-bolt para cabo de 50 mm², latão, simples</t>
  </si>
  <si>
    <t>39.09.100</t>
  </si>
  <si>
    <t>Conector split-bolt para cabo de 25 mm², latão, com rabicho</t>
  </si>
  <si>
    <t>39.09.120</t>
  </si>
  <si>
    <t>Conector split-bolt para cabo de 35 mm², latão, com rabicho</t>
  </si>
  <si>
    <t>39.09.140</t>
  </si>
  <si>
    <t>Conector split-bolt para cabo de 50 mm², latão, com rabicho</t>
  </si>
  <si>
    <t>39.10</t>
  </si>
  <si>
    <t>Terminais de pressão e compressão</t>
  </si>
  <si>
    <t>39.10.050</t>
  </si>
  <si>
    <t>Terminal de compressão para cabo de 2,5 mm²</t>
  </si>
  <si>
    <t>39.10.060</t>
  </si>
  <si>
    <t>Terminal de pressão/compressão para cabo de 6 até 10 mm²</t>
  </si>
  <si>
    <t>39.10.080</t>
  </si>
  <si>
    <t>Terminal de pressão/compressão para cabo de 16 mm²</t>
  </si>
  <si>
    <t>39.10.120</t>
  </si>
  <si>
    <t>Terminal de pressão/compressão para cabo de 25 mm²</t>
  </si>
  <si>
    <t>39.10.130</t>
  </si>
  <si>
    <t>Terminal de pressão/compressão para cabo de 35 mm²</t>
  </si>
  <si>
    <t>39.10.160</t>
  </si>
  <si>
    <t>Terminal de pressão/compressão para cabo de 50 mm²</t>
  </si>
  <si>
    <t>39.10.200</t>
  </si>
  <si>
    <t>Terminal de pressão/compressão para cabo de 70 mm²</t>
  </si>
  <si>
    <t>39.10.240</t>
  </si>
  <si>
    <t>Terminal de pressão/compressão para cabo de 95 mm²</t>
  </si>
  <si>
    <t>39.10.246</t>
  </si>
  <si>
    <t>Terminal de pressão/compressão para cabo de 120 mm²</t>
  </si>
  <si>
    <t>39.10.250</t>
  </si>
  <si>
    <t>Terminal de pressão/compressão para cabo de 150 mm²</t>
  </si>
  <si>
    <t>39.10.280</t>
  </si>
  <si>
    <t>Terminal de pressão/compressão para cabo de 185 mm²</t>
  </si>
  <si>
    <t>39.10.300</t>
  </si>
  <si>
    <t>Terminal de pressão/compressão para cabo de 240 mm²</t>
  </si>
  <si>
    <t>39.11</t>
  </si>
  <si>
    <t>Fios e cabos telefônicos</t>
  </si>
  <si>
    <t>39.11.020</t>
  </si>
  <si>
    <t>Cabo telefônico CI, com 10 pares de 0,50 mm, para centrais telefônicas, equipamentos e rede interna</t>
  </si>
  <si>
    <t>39.11.040</t>
  </si>
  <si>
    <t>Cabo telefônico CI, com 20 pares de 0,50 mm, para centrais telefônicas, equipamentos e rede interna</t>
  </si>
  <si>
    <t>39.11.080</t>
  </si>
  <si>
    <t>Cabo telefônico CI, com 50 pares de 0,50 mm, para centrais telefônicas, equipamentos e rede interna</t>
  </si>
  <si>
    <t>39.11.090</t>
  </si>
  <si>
    <t>Fio telefônico tipo FI-60, para ligação de aparelhos telefônicos</t>
  </si>
  <si>
    <t>39.11.110</t>
  </si>
  <si>
    <t>Fio telefônico externo tipo FE-160</t>
  </si>
  <si>
    <t>39.11.120</t>
  </si>
  <si>
    <t>Cabo telefônico CTP-APL-SN, com 10 pares de 0,50 mm, para cotos de transição em caixas e entradas</t>
  </si>
  <si>
    <t>39.11.190</t>
  </si>
  <si>
    <t>Cabo telefônico CCE-APL, com 4 pares de 0,50 mm, para conexões em rede externa</t>
  </si>
  <si>
    <t>39.11.210</t>
  </si>
  <si>
    <t>Cabo telefônico secundário de distribuição CTP-APL, com 20 pares de 0,50 mm, para rede externa</t>
  </si>
  <si>
    <t>39.11.230</t>
  </si>
  <si>
    <t>Cabo telefônico secundário de distribuição CTP-APL, com 50 pares de 0,50 mm, para rede externa</t>
  </si>
  <si>
    <t>39.11.240</t>
  </si>
  <si>
    <t>Cabo telefônico secundário de distribuição CTP-APL, com 100 pares de 0,50 mm, para rede externa</t>
  </si>
  <si>
    <t>39.11.270</t>
  </si>
  <si>
    <t>Cabo telefônico secundário de distribuição CTP-APL-G, com 10 pares de 0,50 mm, para rede subterrânea</t>
  </si>
  <si>
    <t>39.11.280</t>
  </si>
  <si>
    <t>Cabo telefônico secundário de distribuição CTP-APL-G, com 20 pares de 0,50 mm, para rede subterrânea</t>
  </si>
  <si>
    <t>39.11.300</t>
  </si>
  <si>
    <t>Cabo telefônico secundário de distribuição CTP-APL-G, com 50 pares de 0,50 mm, para rede subterrânea</t>
  </si>
  <si>
    <t>39.11.400</t>
  </si>
  <si>
    <t>Cabo telefônico secundário de distribuição CTP-APL, com 10 pares de 0,65 mm, para rede externa</t>
  </si>
  <si>
    <t>39.11.410</t>
  </si>
  <si>
    <t>Cabo telefônico secundário de distribuição CTP-APL, com 20 pares de 0,65 mm, para rede externa</t>
  </si>
  <si>
    <t>39.11.430</t>
  </si>
  <si>
    <t>Cabo telefônico secundário de distribuição CTP-APL, com 50 pares de 0,65 mm, para rede externa</t>
  </si>
  <si>
    <t>39.12</t>
  </si>
  <si>
    <t>Cabo de cobre flexível, isolamento 600 V, isolação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</si>
  <si>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</si>
  <si>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</si>
  <si>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</si>
  <si>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</si>
  <si>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</si>
  <si>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</si>
  <si>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</si>
  <si>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Cabo de alumínio nu com alma de aço</t>
  </si>
  <si>
    <t>39.14.010</t>
  </si>
  <si>
    <t>Cabo de alumínio nu com alma de aço CAA, 1/0 AWG - Raven</t>
  </si>
  <si>
    <t>39.14.050</t>
  </si>
  <si>
    <t>Cabo de alumínio nu com alma de aço CAA, 4 AWG - Swan</t>
  </si>
  <si>
    <t>39.15</t>
  </si>
  <si>
    <t>Cabo de alumínio nu sem alma de aço</t>
  </si>
  <si>
    <t>39.15.040</t>
  </si>
  <si>
    <t>Cabo de alumínio nu sem alma de aço CA, 2 AWG - Iris</t>
  </si>
  <si>
    <t>39.15.070</t>
  </si>
  <si>
    <t>Cabo de alumínio nu sem alma de aço CA, 2/0 AWG - Aster</t>
  </si>
  <si>
    <t>39.18</t>
  </si>
  <si>
    <t>Cabo para transmissão de dados</t>
  </si>
  <si>
    <t>39.18.100</t>
  </si>
  <si>
    <t>Cabo coaxial tipo RG 6</t>
  </si>
  <si>
    <t>39.18.104</t>
  </si>
  <si>
    <t>Cabo coaxial tipo RG 11</t>
  </si>
  <si>
    <t>39.18.106</t>
  </si>
  <si>
    <t>Cabo coaxial tipo RG 59</t>
  </si>
  <si>
    <t>39.18.110</t>
  </si>
  <si>
    <t>Cabo coaxial tipo RGC 06</t>
  </si>
  <si>
    <t>39.18.114</t>
  </si>
  <si>
    <t>Cabo coaxial tipo RGC 59</t>
  </si>
  <si>
    <t>39.18.120</t>
  </si>
  <si>
    <t>Cabo para rede U/UTP 23 AWG com 4 pares - categoria 6A</t>
  </si>
  <si>
    <t>39.18.126</t>
  </si>
  <si>
    <t>Cabo para rede 24 AWG com 4 pares, categoria 6</t>
  </si>
  <si>
    <t>39.20</t>
  </si>
  <si>
    <t>Reparos, conservações e complementos - GRUPO 39</t>
  </si>
  <si>
    <t>39.20.005</t>
  </si>
  <si>
    <t>Conector prensa-cabo de 3/4´</t>
  </si>
  <si>
    <t>39.20.010</t>
  </si>
  <si>
    <t>Recolocação de condutor aparente com diâmetro externo até 6,5 mm</t>
  </si>
  <si>
    <t>39.20.030</t>
  </si>
  <si>
    <t>Recolocação de condutor aparente com diâmetro externo acima de 6,5 mm</t>
  </si>
  <si>
    <t>39.21</t>
  </si>
  <si>
    <t>Cabo de cobre flexível, isolamento 0,6/1 kV, isolação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</si>
  <si>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</si>
  <si>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</si>
  <si>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</si>
  <si>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</si>
  <si>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</si>
  <si>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</si>
  <si>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</si>
  <si>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</si>
  <si>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</si>
  <si>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</si>
  <si>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</si>
  <si>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</si>
  <si>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</si>
  <si>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</si>
  <si>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</si>
  <si>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</si>
  <si>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</si>
  <si>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</si>
  <si>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</si>
  <si>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</si>
  <si>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</si>
  <si>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</si>
  <si>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</si>
  <si>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</si>
  <si>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39.21.125</t>
  </si>
  <si>
    <t>Cabo de cobre flexível de 150 mm², isolamento 0,6/1 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</si>
  <si>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</si>
  <si>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</si>
  <si>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</si>
  <si>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</si>
  <si>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39.21.201</t>
  </si>
  <si>
    <t>Cabo de cobre flexível de 2 x 2,5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</si>
  <si>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</si>
  <si>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</si>
  <si>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</si>
  <si>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</si>
  <si>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39.21.234</t>
  </si>
  <si>
    <t>Cabo de cobre flexível de 3 x 10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</si>
  <si>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</si>
  <si>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</si>
  <si>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</si>
  <si>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</si>
  <si>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39.21.254</t>
  </si>
  <si>
    <t>Cabo de cobre flexível de 4 x 10 mm², isolamento 0,6/1 kV - isolação HEPR 90°C</t>
  </si>
  <si>
    <t>39.24</t>
  </si>
  <si>
    <t>Cabo de cobre flexível, isolamento 500 V, isolação PP 70°C</t>
  </si>
  <si>
    <t>39.24.151</t>
  </si>
  <si>
    <t>39.24.152</t>
  </si>
  <si>
    <t>39.24.153</t>
  </si>
  <si>
    <t>39.24.154</t>
  </si>
  <si>
    <t>39.24.173</t>
  </si>
  <si>
    <t>39.24.174</t>
  </si>
  <si>
    <t>39.25</t>
  </si>
  <si>
    <t>Cabo de cobre unipolar, isolamento 15/25 kV, isolação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</si>
  <si>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</si>
  <si>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</si>
  <si>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</si>
  <si>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</si>
  <si>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</si>
  <si>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flexível, isolamento 0,6/1kV - isolação HEPR 90° C - baixa emissão fumaça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</si>
  <si>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</si>
  <si>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</si>
  <si>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</si>
  <si>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</si>
  <si>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</si>
  <si>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</si>
  <si>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</si>
  <si>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</si>
  <si>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</si>
  <si>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</si>
  <si>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</si>
  <si>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</si>
  <si>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</si>
  <si>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</si>
  <si>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</si>
  <si>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</si>
  <si>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</si>
  <si>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</si>
  <si>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</si>
  <si>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</si>
  <si>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</si>
  <si>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</si>
  <si>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</si>
  <si>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</si>
  <si>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</si>
  <si>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</si>
  <si>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</si>
  <si>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</si>
  <si>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</si>
  <si>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</si>
  <si>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</si>
  <si>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Cabo óptico</t>
  </si>
  <si>
    <t>39.27.010</t>
  </si>
  <si>
    <t>Cabo óptico de terminação, 2 fibras, 50/125 µm - uso interno/externo</t>
  </si>
  <si>
    <t>39.27.020</t>
  </si>
  <si>
    <t>Cabo óptico multimodo, 4 fibras, 50/125 µm - uso interno/externo</t>
  </si>
  <si>
    <t>39.27.030</t>
  </si>
  <si>
    <t>Cabo óptico multimodo, 6 fibras, 50/125 µm - uso interno/externo</t>
  </si>
  <si>
    <t>39.27.110</t>
  </si>
  <si>
    <t>Cabo óptico multimodo, núcleo geleado, 4 fibras, 50/125 µm - uso externo</t>
  </si>
  <si>
    <t>39.27.120</t>
  </si>
  <si>
    <t>Cabo óptico multimodo, núcleo geleado, 6 fibras, 50/125 µm - uso externo</t>
  </si>
  <si>
    <t>39.29</t>
  </si>
  <si>
    <t>Cabo de cobre flexível, isolamento 750 V - isolação 70°C, baixa emissão de fumaça e gases</t>
  </si>
  <si>
    <t>39.29.110</t>
  </si>
  <si>
    <t>39.29.111</t>
  </si>
  <si>
    <t>39.29.112</t>
  </si>
  <si>
    <t>39.29.113</t>
  </si>
  <si>
    <t>39.29.114</t>
  </si>
  <si>
    <t>39.30</t>
  </si>
  <si>
    <t>Fios e cabos - áudio e vídeo</t>
  </si>
  <si>
    <t>39.30.010</t>
  </si>
  <si>
    <t>Cabo torcido flexível de 2 x 2,5 mm², isolação em PVC antichama</t>
  </si>
  <si>
    <t>40</t>
  </si>
  <si>
    <t>DISTRIBUIÇÃO DE FORÇA E COMANDO DE ENERGIA ELÉTRICA E TELEFONIA</t>
  </si>
  <si>
    <t>40.01</t>
  </si>
  <si>
    <t>Caixa de passagem estampada</t>
  </si>
  <si>
    <t>40.01.020</t>
  </si>
  <si>
    <t>Caixa de ferro estampada 4´ x 2´</t>
  </si>
  <si>
    <t>40.01.040</t>
  </si>
  <si>
    <t>Caixa de ferro estampada 4´ x 4´</t>
  </si>
  <si>
    <t>40.01.080</t>
  </si>
  <si>
    <t>Caixa de ferro estampada octogonal fundo móvel 4´ x 4´</t>
  </si>
  <si>
    <t>40.01.090</t>
  </si>
  <si>
    <t>Caixa de ferro estampada octogonal de 3´ x 3´</t>
  </si>
  <si>
    <t>40.02</t>
  </si>
  <si>
    <t>Caixa de passagem com tampa</t>
  </si>
  <si>
    <t>40.02.010</t>
  </si>
  <si>
    <t>Caixa de tomada em alumínio para piso 4´ x 4´</t>
  </si>
  <si>
    <t>40.02.020</t>
  </si>
  <si>
    <t>Caixa de passagem em chapa, com tampa parafusada, 100 x 100 x 80 mm</t>
  </si>
  <si>
    <t>40.02.040</t>
  </si>
  <si>
    <t>Caixa de passagem em chapa, com tampa parafusada, 150 x 150 x 80 mm</t>
  </si>
  <si>
    <t>40.02.060</t>
  </si>
  <si>
    <t>Caixa de passagem em chapa, com tampa parafusada, 200 x 200 x 100 mm</t>
  </si>
  <si>
    <t>40.02.080</t>
  </si>
  <si>
    <t>Caixa de passagem em chapa, com tampa parafusada, 300 x 300 x 120 mm</t>
  </si>
  <si>
    <t>40.02.100</t>
  </si>
  <si>
    <t>Caixa de passagem em chapa, com tampa parafusada, 400 x 400 x 150 mm</t>
  </si>
  <si>
    <t>40.02.120</t>
  </si>
  <si>
    <t>Caixa de passagem em chapa, com tampa parafusada, 500 x 500 x 150 mm</t>
  </si>
  <si>
    <t>40.02.440</t>
  </si>
  <si>
    <t>Caixa em alumínio fundido à prova de tempo, umidade, gases, vapores e pó, 150 x 150 x 150 mm</t>
  </si>
  <si>
    <t>40.02.450</t>
  </si>
  <si>
    <t>Caixa em alumínio fundido à prova de tempo, umidade, gases, vapores e pó, 200 x 200 x 200 mm</t>
  </si>
  <si>
    <t>40.02.460</t>
  </si>
  <si>
    <t>Caixa em alumínio fundido à prova de tempo, umidade, gases, vapores e pó, 240 x 240 x 150 mm</t>
  </si>
  <si>
    <t>40.02.470</t>
  </si>
  <si>
    <t>Caixa em alumínio fundido à prova de tempo, umidade, gases, vapores e pó, 445 x 350 x 220 mm</t>
  </si>
  <si>
    <t>40.02.600</t>
  </si>
  <si>
    <t>Caixa de passagem em alumínio fundido à prova de tempo, 100 x 100 mm</t>
  </si>
  <si>
    <t>40.02.610</t>
  </si>
  <si>
    <t>Caixa de passagem em alumínio fundido à prova de tempo, 200 x 200 mm</t>
  </si>
  <si>
    <t>40.02.620</t>
  </si>
  <si>
    <t>Caixa de passagem em alumínio fundido à prova de tempo, 300 x 300 mm</t>
  </si>
  <si>
    <t>40.04</t>
  </si>
  <si>
    <t>Tomadas</t>
  </si>
  <si>
    <t>40.04.080</t>
  </si>
  <si>
    <t>Tomada para telefone 4P, padrão TELEBRÁS, com placa</t>
  </si>
  <si>
    <t>40.04.090</t>
  </si>
  <si>
    <t>Tomada RJ 11 para telefone, sem placa</t>
  </si>
  <si>
    <t>40.04.096</t>
  </si>
  <si>
    <t>Tomada RJ 45 para rede de dados, com placa</t>
  </si>
  <si>
    <t>40.04.140</t>
  </si>
  <si>
    <t>Tomada 3P+T de 32 A, blindada industrial de sobrepor negativa</t>
  </si>
  <si>
    <t>40.04.146</t>
  </si>
  <si>
    <t>Tomada 3P+T de 63 A, blindada industrial de embutir</t>
  </si>
  <si>
    <t>40.04.230</t>
  </si>
  <si>
    <t>Tomada de canaleta/perfilado universal 2P+T, com caixa e tampa</t>
  </si>
  <si>
    <t>40.04.340</t>
  </si>
  <si>
    <t>Plugue e tomada 2P+T de 16 A de sobrepor - 380 / 440 V</t>
  </si>
  <si>
    <t>40.04.390</t>
  </si>
  <si>
    <t>Tomada de energia quadrada com rabicho de 10 A - 250 V , para instalação em painel / rodapé / caixa de tomadas</t>
  </si>
  <si>
    <t>40.04.450</t>
  </si>
  <si>
    <t>Tomada 2P+T de 10 A - 250 V, completa</t>
  </si>
  <si>
    <t>40.04.460</t>
  </si>
  <si>
    <t>Tomada 2P+T de 20 A - 250 V, completa</t>
  </si>
  <si>
    <t>40.04.470</t>
  </si>
  <si>
    <t>Conjunto 2 tomadas 2P+T de 10 A, completo</t>
  </si>
  <si>
    <t>40.04.480</t>
  </si>
  <si>
    <t>Conjunto 1 interruptor simples e 1 tomada 2P+T de 10 A, completo</t>
  </si>
  <si>
    <t>40.04.490</t>
  </si>
  <si>
    <t>Conjunto 2 interruptores simples e 1 tomada 2P+T de 10 A, completo</t>
  </si>
  <si>
    <t>40.05</t>
  </si>
  <si>
    <t>Interruptores e minuterias</t>
  </si>
  <si>
    <t>40.05.020</t>
  </si>
  <si>
    <t>Interruptor com 1 tecla simples e placa</t>
  </si>
  <si>
    <t>40.05.040</t>
  </si>
  <si>
    <t>Interruptor com 2 teclas simples e placa</t>
  </si>
  <si>
    <t>40.05.060</t>
  </si>
  <si>
    <t>Interruptor com 3 teclas simples e placa</t>
  </si>
  <si>
    <t>40.05.080</t>
  </si>
  <si>
    <t>Interruptor com 1 tecla paralelo e placa</t>
  </si>
  <si>
    <t>40.05.100</t>
  </si>
  <si>
    <t>Interruptor com 2 teclas paralelo e placa</t>
  </si>
  <si>
    <t>40.05.120</t>
  </si>
  <si>
    <t>Interruptor com 2 teclas, 1 simples, 1 paralelo e placa</t>
  </si>
  <si>
    <t>40.05.140</t>
  </si>
  <si>
    <t>Interruptor com 3 teclas, 2 simples, 1 paralelo e placa</t>
  </si>
  <si>
    <t>40.05.160</t>
  </si>
  <si>
    <t>Interruptor com 3 teclas, 1 simples, 2 paralelo e placa</t>
  </si>
  <si>
    <t>40.05.170</t>
  </si>
  <si>
    <t>Interruptor bipolar paralelo, 1 tecla dupla e placa</t>
  </si>
  <si>
    <t>40.05.180</t>
  </si>
  <si>
    <t>Interruptor bipolar simples, 1 tecla dupla e placa</t>
  </si>
  <si>
    <t>40.05.320</t>
  </si>
  <si>
    <t>Pulsador 2 A - 250 V, para minuteria com placa</t>
  </si>
  <si>
    <t>40.05.330</t>
  </si>
  <si>
    <t>Variador de luminosidade rotativo até 1000 W, 127/220 V, com placa</t>
  </si>
  <si>
    <t>40.05.340</t>
  </si>
  <si>
    <t>Sensor de presença para teto, com fotocélula, para lâmpada qualquer</t>
  </si>
  <si>
    <t>40.05.350</t>
  </si>
  <si>
    <t>Sensor de presença infravermelho passivo e microondas, alcance de 12 m - sem fio</t>
  </si>
  <si>
    <t>40.06</t>
  </si>
  <si>
    <t>Conduletes</t>
  </si>
  <si>
    <t>40.06.040</t>
  </si>
  <si>
    <t>Condulete metálico de 3/4´</t>
  </si>
  <si>
    <t>40.06.060</t>
  </si>
  <si>
    <t>Condulete metálico de 1´</t>
  </si>
  <si>
    <t>40.06.080</t>
  </si>
  <si>
    <t>Condulete metálico de 1 1/4´</t>
  </si>
  <si>
    <t>40.06.100</t>
  </si>
  <si>
    <t>Condulete metálico de 1 1/2´</t>
  </si>
  <si>
    <t>40.06.120</t>
  </si>
  <si>
    <t>Condulete metálico de 2´</t>
  </si>
  <si>
    <t>40.06.140</t>
  </si>
  <si>
    <t>Condulete metálico de 2 1/2´</t>
  </si>
  <si>
    <t>40.06.160</t>
  </si>
  <si>
    <t>Condulete metálico de 3´</t>
  </si>
  <si>
    <t>40.06.170</t>
  </si>
  <si>
    <t>Condulete metálico de 4´</t>
  </si>
  <si>
    <t>40.06.510</t>
  </si>
  <si>
    <t>Condulete em PVC de 1´ - com tampa</t>
  </si>
  <si>
    <t>40.07</t>
  </si>
  <si>
    <t>Caixa de passagem em PVC</t>
  </si>
  <si>
    <t>40.07.010</t>
  </si>
  <si>
    <t>Caixa em PVC de 4´ x 2´</t>
  </si>
  <si>
    <t>40.07.020</t>
  </si>
  <si>
    <t>Caixa em PVC de 4´ x 4´</t>
  </si>
  <si>
    <t>40.07.040</t>
  </si>
  <si>
    <t>Caixa em PVC octogonal de 4´ x 4´</t>
  </si>
  <si>
    <t>40.10</t>
  </si>
  <si>
    <t>Contator</t>
  </si>
  <si>
    <t>40.10.016</t>
  </si>
  <si>
    <t>Contator de potência 12 A - 1na+1nf</t>
  </si>
  <si>
    <t>40.10.020</t>
  </si>
  <si>
    <t>Contator de potência 9 A - 2na+2nf</t>
  </si>
  <si>
    <t>40.10.040</t>
  </si>
  <si>
    <t>Contator de potência 12 A - 2na+2nf</t>
  </si>
  <si>
    <t>40.10.060</t>
  </si>
  <si>
    <t>Contator de potência 16 A - 2na+2nf</t>
  </si>
  <si>
    <t>40.10.080</t>
  </si>
  <si>
    <t>Contator de potência 22 A/25 A - 2na+2nf</t>
  </si>
  <si>
    <t>40.10.100</t>
  </si>
  <si>
    <t>Contator de potência 32 A - 2na+2nf</t>
  </si>
  <si>
    <t>40.10.106</t>
  </si>
  <si>
    <t>Contator de potência 38 A/40 A - 2na+2nf</t>
  </si>
  <si>
    <t>40.10.110</t>
  </si>
  <si>
    <t>Contator de potência 50 A - 2na+2nf</t>
  </si>
  <si>
    <t>40.10.132</t>
  </si>
  <si>
    <t>Contator de potência 65 A - 2na+2nf</t>
  </si>
  <si>
    <t>40.10.136</t>
  </si>
  <si>
    <t>Contator de potência 110 A - 2na+2nf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</si>
  <si>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</si>
  <si>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</si>
  <si>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</si>
  <si>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</si>
  <si>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</si>
  <si>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</si>
  <si>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</si>
  <si>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</si>
  <si>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</si>
  <si>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Contator auxiliar - 4na+4nf</t>
  </si>
  <si>
    <t>40.11</t>
  </si>
  <si>
    <t>Relé</t>
  </si>
  <si>
    <t>40.11.010</t>
  </si>
  <si>
    <t>Relé fotoelétrico 50/60 Hz, 110/220 V, 1200 VA, completo</t>
  </si>
  <si>
    <t>40.11.020</t>
  </si>
  <si>
    <t>40.11.030</t>
  </si>
  <si>
    <t>Relé bimetálico de sobrecarga para acoplamento direto, faixas de ajuste de 20/32 A até 50/63 A</t>
  </si>
  <si>
    <t>40.11.050</t>
  </si>
  <si>
    <t>40.11.060</t>
  </si>
  <si>
    <t>Relé de tempo eletrônico de 0,6 até 6 s - 220V - 50/60 Hz</t>
  </si>
  <si>
    <t>40.11.070</t>
  </si>
  <si>
    <t>Relé supervisor trifásico contra falta de fase, inversão de fase e mínima tensão</t>
  </si>
  <si>
    <t>40.11.120</t>
  </si>
  <si>
    <t>Relé de tempo eletrônico de 1,5 até 15 minutos - 110V - 50/60Hz</t>
  </si>
  <si>
    <t>40.11.191</t>
  </si>
  <si>
    <t>Relé de tempo eletrônico cíclico regulável - 110/127 V - 48/63 Hz</t>
  </si>
  <si>
    <t>40.11.230</t>
  </si>
  <si>
    <t>Relé de sobrecarga eletrônico para acoplamento direto, faixa de ajuste de 55 A até 250 A</t>
  </si>
  <si>
    <t>40.11.240</t>
  </si>
  <si>
    <t>Relé de tempo eletrônico de 3 até 30s - 220V - 50/60Hz</t>
  </si>
  <si>
    <t>40.11.250</t>
  </si>
  <si>
    <t>Relé de impulso bipolar, 16 A, 250 V CA</t>
  </si>
  <si>
    <t>40.12</t>
  </si>
  <si>
    <t>Chave comutadora e seletora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</si>
  <si>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</si>
  <si>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</si>
  <si>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</si>
  <si>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</si>
  <si>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40.12.200</t>
  </si>
  <si>
    <t>40.12.210</t>
  </si>
  <si>
    <t>Chave comutadora/seletora com 3 polos e 3 posições para 25 A</t>
  </si>
  <si>
    <t>40.13</t>
  </si>
  <si>
    <t>Amperímetro</t>
  </si>
  <si>
    <t>40.13.010</t>
  </si>
  <si>
    <t>Chave comutadora para amperímetro</t>
  </si>
  <si>
    <t>40.13.040</t>
  </si>
  <si>
    <t>40.14</t>
  </si>
  <si>
    <t>Voltímetro</t>
  </si>
  <si>
    <t>40.14.010</t>
  </si>
  <si>
    <t>Chave comutadora para voltímetro</t>
  </si>
  <si>
    <t>40.14.030</t>
  </si>
  <si>
    <t>Voltímetro de ferro móvel de 96 x 96 mm, escalas variáveis de 0/150 V, 0/250 V, 0/300 V, 0/500 V e 0/600 V</t>
  </si>
  <si>
    <t>40.20</t>
  </si>
  <si>
    <t>Reparos, conservações e complementos - GRUPO 40</t>
  </si>
  <si>
    <t>40.20.050</t>
  </si>
  <si>
    <t>Sinalizador com lâmpada</t>
  </si>
  <si>
    <t>40.20.060</t>
  </si>
  <si>
    <t>Botão de comando duplo sem sinalizador</t>
  </si>
  <si>
    <t>40.20.090</t>
  </si>
  <si>
    <t>Botoeira com retenção para quadro/painel</t>
  </si>
  <si>
    <t>40.20.100</t>
  </si>
  <si>
    <t>Botoeira de comando liga-desliga, sem sinalização</t>
  </si>
  <si>
    <t>40.20.110</t>
  </si>
  <si>
    <t>Alarme sonoro bitonal 220 V para painel de comando</t>
  </si>
  <si>
    <t>40.20.120</t>
  </si>
  <si>
    <t>Placa de 4´ x 2´</t>
  </si>
  <si>
    <t>40.20.140</t>
  </si>
  <si>
    <t>Placa de 4´ x 4´</t>
  </si>
  <si>
    <t>40.20.200</t>
  </si>
  <si>
    <t>Chave de boia normalmente fechada ou aberta</t>
  </si>
  <si>
    <t>40.20.240</t>
  </si>
  <si>
    <t>Plugue com 2P+T de 10A, 250V</t>
  </si>
  <si>
    <t>40.20.250</t>
  </si>
  <si>
    <t>Plugue prolongador com 2P+T de 10A, 250V</t>
  </si>
  <si>
    <t>40.20.300</t>
  </si>
  <si>
    <t>40.20.310</t>
  </si>
  <si>
    <t>Placa/espelho em latão escovado 4´ x 4´, para 02 tomadas elétrica</t>
  </si>
  <si>
    <t>40.20.320</t>
  </si>
  <si>
    <t>Placa/espelho em latão escovado 4´ x 4´, para 01 tomada elétrica</t>
  </si>
  <si>
    <t>41</t>
  </si>
  <si>
    <t>ILUMINAÇÃO</t>
  </si>
  <si>
    <t>41.02</t>
  </si>
  <si>
    <t>Lâmpadas</t>
  </si>
  <si>
    <t>41.02.541</t>
  </si>
  <si>
    <t>41.02.551</t>
  </si>
  <si>
    <t>41.02.580</t>
  </si>
  <si>
    <t>Lâmpada LED 13,5W, com base E-27, 1400 até 1510lm</t>
  </si>
  <si>
    <t>41.04</t>
  </si>
  <si>
    <t>Acessórios para iluminação</t>
  </si>
  <si>
    <t>41.04.020</t>
  </si>
  <si>
    <t>Receptáculo de porcelana com parafuso de fixação com rosca E-27</t>
  </si>
  <si>
    <t>41.04.050</t>
  </si>
  <si>
    <t>Trilho eletrificado de alimentação com 1 circuito, em alumínio com pintura na cor branco, inclusive acessórios</t>
  </si>
  <si>
    <t>41.05</t>
  </si>
  <si>
    <t>Lâmpada de descarga de alta potência</t>
  </si>
  <si>
    <t>41.05.710</t>
  </si>
  <si>
    <t>Lâmpada de vapor metálico tubular, base G12 de 70 W</t>
  </si>
  <si>
    <t>41.05.720</t>
  </si>
  <si>
    <t>Lâmpada de vapor metálico tubular, base G12 de 150 W</t>
  </si>
  <si>
    <t>41.05.800</t>
  </si>
  <si>
    <t>Lâmpada de vapor metálico tubular, base RX7s bilateral de 70 W</t>
  </si>
  <si>
    <t>41.06</t>
  </si>
  <si>
    <t>Lâmpada halógena</t>
  </si>
  <si>
    <t>41.06.100</t>
  </si>
  <si>
    <t>Lâmpada halógena refletora PAR20, base E27 de 50 W - 220 V</t>
  </si>
  <si>
    <t>41.06.130</t>
  </si>
  <si>
    <t>41.06.410</t>
  </si>
  <si>
    <t>Lâmpada halógena tubular, base R7s bilateral de 300 W - 110 ou 220 V</t>
  </si>
  <si>
    <t>41.07</t>
  </si>
  <si>
    <t>Lâmpada fluorescente</t>
  </si>
  <si>
    <t>41.07.020</t>
  </si>
  <si>
    <t>Lâmpada fluorescente tubular, base bipino bilateral de 15 W</t>
  </si>
  <si>
    <t>41.07.030</t>
  </si>
  <si>
    <t>Lâmpada fluorescente tubular, base bipino bilateral de 16 W</t>
  </si>
  <si>
    <t>41.07.050</t>
  </si>
  <si>
    <t>Lâmpada fluorescente tubular, base bipino bilateral de 20 W</t>
  </si>
  <si>
    <t>41.07.060</t>
  </si>
  <si>
    <t>Lâmpada fluorescente tubular, base bipino bilateral de 28 W</t>
  </si>
  <si>
    <t>41.07.070</t>
  </si>
  <si>
    <t>Lâmpada fluorescente tubular, base bipino bilateral de 32 W</t>
  </si>
  <si>
    <t>41.07.200</t>
  </si>
  <si>
    <t>Lâmpada fluorescente tubular, base bipino bilateral de 32 W, com camada trifósforo</t>
  </si>
  <si>
    <t>41.07.400</t>
  </si>
  <si>
    <t>Lâmpada fluorescente compacta eletrônica "2U", base E27 de 9 W - 110 ou 220 V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</si>
  <si>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</si>
  <si>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</si>
  <si>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</si>
  <si>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</si>
  <si>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</si>
  <si>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</si>
  <si>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</si>
  <si>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</si>
  <si>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</si>
  <si>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</si>
  <si>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</si>
  <si>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</si>
  <si>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</si>
  <si>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</si>
  <si>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</si>
  <si>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Lâmpada fluorescente compacta longa "1U", base 2G-11 de 36 W</t>
  </si>
  <si>
    <t>41.07.860</t>
  </si>
  <si>
    <t>Lâmpada fluorescente compacta "2U", base G24q-3 de 26 W</t>
  </si>
  <si>
    <t>41.08</t>
  </si>
  <si>
    <t>Reator e equipamentos para lâmpada de descarga de alta potência</t>
  </si>
  <si>
    <t>41.08.010</t>
  </si>
  <si>
    <t>41.08.230</t>
  </si>
  <si>
    <t>Reator eletromagnético de alto fator de potência, para lâmpada vapor de sódio 150 W / 220 V</t>
  </si>
  <si>
    <t>41.08.250</t>
  </si>
  <si>
    <t>Reator eletromagnético de alto fator de potência, para lâmpada vapor de sódio 250 W / 220 V</t>
  </si>
  <si>
    <t>41.08.270</t>
  </si>
  <si>
    <t>Reator eletromagnético de alto fator de potência, para lâmpada vapor de sódio 400 W / 220 V</t>
  </si>
  <si>
    <t>41.08.280</t>
  </si>
  <si>
    <t>Reator eletromagnético de alto fator de potência, para lâmpada vapor de sódio 1000 W / 220 V</t>
  </si>
  <si>
    <t>41.08.420</t>
  </si>
  <si>
    <t>Reator eletromagnético de alto fator de potência, para lâmpada vapor metálico 70 W / 220 V</t>
  </si>
  <si>
    <t>41.08.440</t>
  </si>
  <si>
    <t>Reator eletromagnético de alto fator de potência, para lâmpada vapor metálico 150 W / 220 V</t>
  </si>
  <si>
    <t>41.08.450</t>
  </si>
  <si>
    <t>Reator eletromagnético de alto fator de potência, para lâmpada vapor metálico 250 W / 220 V</t>
  </si>
  <si>
    <t>41.08.460</t>
  </si>
  <si>
    <t>Reator eletromagnético de alto fator de potência, para lâmpada vapor metálico 400 W / 220 V</t>
  </si>
  <si>
    <t>41.09</t>
  </si>
  <si>
    <t>Reator e equipamentos para lâmpada fluorescente</t>
  </si>
  <si>
    <t>41.09.720</t>
  </si>
  <si>
    <t>Reator eletrônico de alto fator de potência com partida instantânea, para duas lâmpadas fluorescentes tubulares, base bipino bilateral, 16 W - 127 V / 220 V</t>
  </si>
  <si>
    <t>41.09.740</t>
  </si>
  <si>
    <t>Reator eletrônico de alto fator de potência com partida instantânea, para duas lâmpadas fluorescentes tubulares, base bipino bilateral, 28 W - 127 V / 220 V</t>
  </si>
  <si>
    <t>41.09.750</t>
  </si>
  <si>
    <t>Reator eletrônico de alto fator de potência com partida instantânea, para duas lâmpadas fluorescentes tubulares, base bipino bilateral, 32 W - 127 V / 220 V</t>
  </si>
  <si>
    <t>41.09.830</t>
  </si>
  <si>
    <t>Reator eletrônico de alto fator de potência com partida instantânea, para duas lâmpadas fluorescentes tubulares "HO", base bipino bilateral, 110 W - 220 V</t>
  </si>
  <si>
    <t>41.09.870</t>
  </si>
  <si>
    <t>Reator eletrônico de alto fator de potência com partida instantânea, para uma lâmpada fluorescente compacta "2U", base G24q-3, 26 W - 220 V</t>
  </si>
  <si>
    <t>41.09.890</t>
  </si>
  <si>
    <t>Reator eletrônico de alto fator de potência com partida instantânea, para duas lâmpadas fluorescentes compactas "2U", base G24q-3, 26 W - 220 V</t>
  </si>
  <si>
    <t>41.10</t>
  </si>
  <si>
    <t>Postes e acessórios</t>
  </si>
  <si>
    <t>41.10.060</t>
  </si>
  <si>
    <t>41.10.070</t>
  </si>
  <si>
    <t>Cruzeta reforçada em ferro galvanizado para fixação de quatro luminárias</t>
  </si>
  <si>
    <t>41.10.080</t>
  </si>
  <si>
    <t>Cruzeta reforçada em ferro galvanizado para fixação de duas luminárias</t>
  </si>
  <si>
    <t>41.10.260</t>
  </si>
  <si>
    <t>Poste telecônico curvo em aço SAE 1010/1020 galvanizado a fogo, altura de 8,00 m</t>
  </si>
  <si>
    <t>41.10.330</t>
  </si>
  <si>
    <t>Poste telecônico reto em aço SAE 1010/1020 galvanizado a fogo, altura de 10,00 m</t>
  </si>
  <si>
    <t>41.10.340</t>
  </si>
  <si>
    <t>Poste telecônico reto em aço SAE 1010/1020 galvanizado a fogo, altura de 8,00 m</t>
  </si>
  <si>
    <t>41.10.400</t>
  </si>
  <si>
    <t>Poste telecônico em aço SAE 1010/1020 galvanizado a fogo, com espera para uma luminária, altura de 3,00 m</t>
  </si>
  <si>
    <t>41.10.410</t>
  </si>
  <si>
    <t>Poste telecônico em aço SAE 1010/1020 galvanizado a fogo, com espera para duas luminárias, altura de 3,00 m</t>
  </si>
  <si>
    <t>41.10.430</t>
  </si>
  <si>
    <t>Poste telecônico reto em aço SAE 1010/1020 galvanizado a fogo, altura de 6,00 m</t>
  </si>
  <si>
    <t>41.10.490</t>
  </si>
  <si>
    <t>Poste telecônico reto em aço SAE 1010/1020 galvanizado a fogo, com base, altura de 7,00 m</t>
  </si>
  <si>
    <t>41.10.500</t>
  </si>
  <si>
    <t>Poste telecônico reto em aço SAE 1010/1020 galvanizado a fogo, altura de 4,00 m</t>
  </si>
  <si>
    <t>41.11</t>
  </si>
  <si>
    <t>Aparelho de iluminação pública e decorativa</t>
  </si>
  <si>
    <t>41.11.060</t>
  </si>
  <si>
    <t>Luminária fechada para iluminação pública tipo pétala pequena</t>
  </si>
  <si>
    <t>41.11.090</t>
  </si>
  <si>
    <t>Luminária com corpo em tubo de alumínio tipo balizador para uso externo</t>
  </si>
  <si>
    <t>41.11.100</t>
  </si>
  <si>
    <t>Luminária retangular fechada para iluminação externa em poste, tipo pétala grande</t>
  </si>
  <si>
    <t>41.11.110</t>
  </si>
  <si>
    <t>Luminária retangular fechada para iluminação externa em poste, tipo pétala pequena</t>
  </si>
  <si>
    <t>41.11.440</t>
  </si>
  <si>
    <t>Suporte tubular de fixação em poste para 1 luminária tipo pétala</t>
  </si>
  <si>
    <t>41.11.450</t>
  </si>
  <si>
    <t>Suporte tubular de fixação em poste para 2 luminárias tipo pétala</t>
  </si>
  <si>
    <t>41.12</t>
  </si>
  <si>
    <t>Aparelho de iluminação de longo alcance e específica</t>
  </si>
  <si>
    <t>41.12.050</t>
  </si>
  <si>
    <t>Projetor retangular fechado, com alojamento para reator, para lâmpada vapor metálico ou vapor de sódio de 150 W a 400 W</t>
  </si>
  <si>
    <t>41.12.060</t>
  </si>
  <si>
    <t>41.12.070</t>
  </si>
  <si>
    <t>Projetor retangular fechado, para lâmpada vapor metálico de 70 W/150 W ou halógena de 300 W/500 W</t>
  </si>
  <si>
    <t>41.12.080</t>
  </si>
  <si>
    <t>Projetor retangular fechado, para lâmpada vapor metálico ou vapor de sódio de 250 W/400 W</t>
  </si>
  <si>
    <t>41.12.090</t>
  </si>
  <si>
    <t>Projetor cônico fechado, para lâmpadas vapor metálico, vapor de sódio de 250 W/400 W ou mista de 250 W/500 W</t>
  </si>
  <si>
    <t>41.13</t>
  </si>
  <si>
    <t>Aparelho de iluminação a prova de tempo, gases e vapores</t>
  </si>
  <si>
    <t>41.13.030</t>
  </si>
  <si>
    <t>41.13.040</t>
  </si>
  <si>
    <t>Luminária blindada de sobrepor ou pendente em calha fechada, para 1 lâmpada fluorescente de 32 W/36 W/40 W</t>
  </si>
  <si>
    <t>41.13.050</t>
  </si>
  <si>
    <t>Luminária blindada de sobrepor ou pendente em calha fechada, para 2 lâmpadas fluorescentes de 32 W/36 W/40 W</t>
  </si>
  <si>
    <t>41.13.200</t>
  </si>
  <si>
    <t>Luminária blindada oval de sobrepor ou arandela, para lâmpada fluorescentes compacta</t>
  </si>
  <si>
    <t>41.14</t>
  </si>
  <si>
    <t>Aparelho de iluminação comercial e industrial</t>
  </si>
  <si>
    <t>41.14.020</t>
  </si>
  <si>
    <t>41.14.070</t>
  </si>
  <si>
    <t>Luminária retangular de sobrepor tipo calha aberta, para 2 lâmpadas fluorescentes tubulares de 32 W</t>
  </si>
  <si>
    <t>41.14.090</t>
  </si>
  <si>
    <t>41.14.180</t>
  </si>
  <si>
    <t>41.14.210</t>
  </si>
  <si>
    <t>Luminária quadrada de embutir tipo calha aberta com aletas planas, para 2 lâmpadas fluorescentes compactas de 18 W/26 W</t>
  </si>
  <si>
    <t>41.14.310</t>
  </si>
  <si>
    <t>Luminária redonda de embutir com difusor recuado, para 1 ou 2 lâmpadas fluorescentes compactas de 15 W/18 W/20 W/23 W/26 W</t>
  </si>
  <si>
    <t>41.14.390</t>
  </si>
  <si>
    <t>Luminária retangular de sobrepor tipo calha aberta, com refletor em alumínio de alto brilho, para 2 lâmpadas fluorescentes tubulares 32 W/36 W</t>
  </si>
  <si>
    <t>41.14.430</t>
  </si>
  <si>
    <t>Luminária quadrada de embutir tipo calha aberta, com refletor e aleta parabólicas em alumínio de alto brilho, para 4 lâmpadas fluorescentes de 14 W/16 W/18 W</t>
  </si>
  <si>
    <t>41.14.510</t>
  </si>
  <si>
    <t>Luminária industrial pendente com refletor prismático sem alojamento para reator, para lâmpadas vapor de sódio/metálico ou mista de 150/250/400W</t>
  </si>
  <si>
    <t>41.14.530</t>
  </si>
  <si>
    <t>Luminária redonda de sobrepor com difusor em vidro temperado jateado para 1 ou 2 lâmpadas fluorescentes compactas de 18/26W</t>
  </si>
  <si>
    <t>41.14.560</t>
  </si>
  <si>
    <t>Luminária retangular de embutir tipo calha aberta com aletas parabólicas para 2 lâmpadas fluorescentes tubulares de 28/54W</t>
  </si>
  <si>
    <t>41.14.590</t>
  </si>
  <si>
    <t>Luminária industrial pendente tipo calha aberta instalação em perfilado para 1 ou 2 lâmpadas fluorescentes tubulares 14W</t>
  </si>
  <si>
    <t>41.14.600</t>
  </si>
  <si>
    <t>Luminária industrial pendente tipo calha aberta instalação em perfilado para 1 ou 2 lâmpadas fluorescentes tubulares 28/54W</t>
  </si>
  <si>
    <t>41.14.620</t>
  </si>
  <si>
    <t>Luminária retangular de sobrepor tipo calha aberta com refletor e aletas parabólicas para 2 lâmpadas fluorescentes tubulares 28/54W</t>
  </si>
  <si>
    <t>41.14.640</t>
  </si>
  <si>
    <t>41.14.670</t>
  </si>
  <si>
    <t>Luminária triangular de sobrepor tipo arandela para fluorescente compacta de 15/20/23W</t>
  </si>
  <si>
    <t>41.14.700</t>
  </si>
  <si>
    <t>41.14.730</t>
  </si>
  <si>
    <t>Luminária redonda de embutir com refletor em alumínio jateado e difusor em vidro para 2 lâmpadas fluorescentes compactas duplas de 18/26W</t>
  </si>
  <si>
    <t>41.14.740</t>
  </si>
  <si>
    <t>Luminária retangular de embutir assimétrica para 1 lâmpada fluorescente tubular de 14W</t>
  </si>
  <si>
    <t>41.14.750</t>
  </si>
  <si>
    <t>41.14.770</t>
  </si>
  <si>
    <t>41.14.780</t>
  </si>
  <si>
    <t>41.14.790</t>
  </si>
  <si>
    <t>Luminária retangular de embutir tipo calha aberta com refletor assimétrico em alumínio de alto brilho para 2 lâmpadas fluorescentes tubulares de 28/54W</t>
  </si>
  <si>
    <t>41.15</t>
  </si>
  <si>
    <t>Aparelho de iluminação interna decorativa</t>
  </si>
  <si>
    <t>41.15.170</t>
  </si>
  <si>
    <t>Luminária redonda de embutir, com foco orientável e acessório antiofuscante, para 1 lâmpada dicroica de 50 W</t>
  </si>
  <si>
    <t>41.20</t>
  </si>
  <si>
    <t>Reparos, conservações e complementos - GRUPO 41</t>
  </si>
  <si>
    <t>41.20.020</t>
  </si>
  <si>
    <t>Recolocação de aparelhos de iluminação ou projetores fixos em teto, piso ou parede</t>
  </si>
  <si>
    <t>41.20.080</t>
  </si>
  <si>
    <t>Plafon plástico e/ou PVC para acabamento de ponto de luz, com soquete E-27 para lâmpada fluorescente compacta</t>
  </si>
  <si>
    <t>41.31</t>
  </si>
  <si>
    <t>Iluminação Led</t>
  </si>
  <si>
    <t>41.31.040</t>
  </si>
  <si>
    <t>41.31.070</t>
  </si>
  <si>
    <t>41.31.080</t>
  </si>
  <si>
    <t>42</t>
  </si>
  <si>
    <t>PARA-RAIOS PARA EDIFICAÇÃO</t>
  </si>
  <si>
    <t>42.01</t>
  </si>
  <si>
    <t>Complementos para para-raios</t>
  </si>
  <si>
    <t>42.01.020</t>
  </si>
  <si>
    <t>Captor tipo Franklin, h= 300 mm, 4 pontos, 1 descida, acabamento cromado</t>
  </si>
  <si>
    <t>42.01.040</t>
  </si>
  <si>
    <t>Captor tipo Franklin, h= 300 mm, 4 pontos, 2 descidas, acabamento cromado</t>
  </si>
  <si>
    <t>42.01.060</t>
  </si>
  <si>
    <t>Luva de redução galvanizada de 2´ x 3/4´</t>
  </si>
  <si>
    <t>42.01.080</t>
  </si>
  <si>
    <t>Niple duplo galvanizado de 2´</t>
  </si>
  <si>
    <t>42.01.086</t>
  </si>
  <si>
    <t>Captor tipo terminal aéreo, h= 300 mm em alumínio</t>
  </si>
  <si>
    <t>42.01.090</t>
  </si>
  <si>
    <t>Captor tipo terminal aéreo, h= 300 mm, diâmetro de 1/4´ em cobre</t>
  </si>
  <si>
    <t>42.01.096</t>
  </si>
  <si>
    <t>Captor tipo terminal aéreo, h= 250 mm, diâmetro de 3/8´ galvanizado a fogo</t>
  </si>
  <si>
    <t>42.01.098</t>
  </si>
  <si>
    <t>Captor tipo terminal aéreo, h= 600 mm, diâmetro de 3/8´ galvanizado a fogo</t>
  </si>
  <si>
    <t>42.02</t>
  </si>
  <si>
    <t>Isolador galvanizado uso geral</t>
  </si>
  <si>
    <t>42.02.010</t>
  </si>
  <si>
    <t>Isolador galvanizado uso geral, simples com rosca mecânica</t>
  </si>
  <si>
    <t>42.02.020</t>
  </si>
  <si>
    <t>Isolador galvanizado uso geral, reforçado para fixação a 90°</t>
  </si>
  <si>
    <t>42.02.040</t>
  </si>
  <si>
    <t>Isolador galvanizado uso geral, simples com chapa de encosto</t>
  </si>
  <si>
    <t>42.02.060</t>
  </si>
  <si>
    <t>Isolador galvanizado uso geral, reforçado com chapa de encosto</t>
  </si>
  <si>
    <t>42.02.080</t>
  </si>
  <si>
    <t>Isolador galvanizado uso geral, simples com calha para telha ondulada</t>
  </si>
  <si>
    <t>42.02.100</t>
  </si>
  <si>
    <t>Isolador galvanizado uso geral, reforçado com calha para telha ondulada</t>
  </si>
  <si>
    <t>42.03</t>
  </si>
  <si>
    <t>Isolador galvanizado para mastro</t>
  </si>
  <si>
    <t>42.03.020</t>
  </si>
  <si>
    <t>Isolador galvanizado para mastro de diâmetro 2´, simples com 1 descida</t>
  </si>
  <si>
    <t>42.03.040</t>
  </si>
  <si>
    <t>Isolador galvanizado para mastro de diâmetro 2´, simples com 2 descidas</t>
  </si>
  <si>
    <t>42.03.060</t>
  </si>
  <si>
    <t>Isolador galvanizado para mastro de diâmetro 2´, reforçado com 1 descida</t>
  </si>
  <si>
    <t>42.03.080</t>
  </si>
  <si>
    <t>Isolador galvanizado para mastro de diâmetro 2´, reforçado com 2 descidas</t>
  </si>
  <si>
    <t>42.04</t>
  </si>
  <si>
    <t>Componentes de sustentação para mastro galvanizado</t>
  </si>
  <si>
    <t>42.04.020</t>
  </si>
  <si>
    <t>Braçadeira de contraventagem para mastro de diâmetro 2´</t>
  </si>
  <si>
    <t>42.04.040</t>
  </si>
  <si>
    <t>Apoio para mastro de diâmetro 2´</t>
  </si>
  <si>
    <t>42.04.060</t>
  </si>
  <si>
    <t>Base para mastro de diâmetro 2´</t>
  </si>
  <si>
    <t>42.04.080</t>
  </si>
  <si>
    <t>Contraventagem com cabo para mastro de diâmetro 2´</t>
  </si>
  <si>
    <t>42.04.120</t>
  </si>
  <si>
    <t>Mastro simples galvanizado de diâmetro 2´</t>
  </si>
  <si>
    <t>42.04.140</t>
  </si>
  <si>
    <t>Suporte porta bandeira simples para mastro de diâmetro 2´</t>
  </si>
  <si>
    <t>42.04.160</t>
  </si>
  <si>
    <t>Suporte porta bandeira reforçado para mastro de diâmetro 2´</t>
  </si>
  <si>
    <t>42.05</t>
  </si>
  <si>
    <t>Componentes para cabo de descida</t>
  </si>
  <si>
    <t>42.05.010</t>
  </si>
  <si>
    <t>Sinalizador de obstáculo simples, sem célula fotoelétrica</t>
  </si>
  <si>
    <t>42.05.020</t>
  </si>
  <si>
    <t>Braçadeira para fixação do aparelho sinalizador para mastro de diâmetro 2´</t>
  </si>
  <si>
    <t>42.05.030</t>
  </si>
  <si>
    <t>Sinalizador de obstáculo duplo, sem célula fotoelétrica</t>
  </si>
  <si>
    <t>42.05.050</t>
  </si>
  <si>
    <t>Sinalizador de obstáculo simples, com célula fotoelétrica</t>
  </si>
  <si>
    <t>42.05.070</t>
  </si>
  <si>
    <t>Sinalizador de obstáculo duplo, com célula fotoelétrica</t>
  </si>
  <si>
    <t>42.05.100</t>
  </si>
  <si>
    <t>Caixa de inspeção suspensa</t>
  </si>
  <si>
    <t>42.05.110</t>
  </si>
  <si>
    <t>Conector cabo/haste de 3/4´</t>
  </si>
  <si>
    <t>42.05.120</t>
  </si>
  <si>
    <t>Conector de emenda em latão para cabo de até 50 mm² com 4 parafusos</t>
  </si>
  <si>
    <t>42.05.140</t>
  </si>
  <si>
    <t>Conector olhal cabo/haste de 3/4´</t>
  </si>
  <si>
    <t>42.05.160</t>
  </si>
  <si>
    <t>Conector olhal cabo/haste de 5/8´</t>
  </si>
  <si>
    <t>42.05.170</t>
  </si>
  <si>
    <t>Vergalhão liso de aço galvanizado, diâmetro de 3/8´</t>
  </si>
  <si>
    <t>42.05.180</t>
  </si>
  <si>
    <t>Esticador em latão para cabo de cobre</t>
  </si>
  <si>
    <t>42.05.190</t>
  </si>
  <si>
    <t>42.05.200</t>
  </si>
  <si>
    <t>42.05.210</t>
  </si>
  <si>
    <t>42.05.220</t>
  </si>
  <si>
    <t>42.05.230</t>
  </si>
  <si>
    <t>Clips de fixação para vergalhão em aço galvanizado de 3/8´</t>
  </si>
  <si>
    <t>42.05.240</t>
  </si>
  <si>
    <t>Suporte para tubo de proteção com chapa de encosto, diâmetro 2´</t>
  </si>
  <si>
    <t>42.05.250</t>
  </si>
  <si>
    <t>42.05.260</t>
  </si>
  <si>
    <t>Suporte para tubo de proteção com grapa para chumbar, diâmetro 2´</t>
  </si>
  <si>
    <t>42.05.270</t>
  </si>
  <si>
    <t>Conector em latão estanhado para cabos de 16 a 50 mm² e vergalhões até 3/8"</t>
  </si>
  <si>
    <t>42.05.290</t>
  </si>
  <si>
    <t>Suporte para fixação de terminal aéreo e/ou de cabo de cobre nu, com base plana</t>
  </si>
  <si>
    <t>42.05.300</t>
  </si>
  <si>
    <t>Tampa para caixa de inspeção cilíndrica, aço galvanizado</t>
  </si>
  <si>
    <t>42.05.310</t>
  </si>
  <si>
    <t>Caixa de inspeção do terra cilíndrica em PVC rígido, diâmetro de 300 mm - h= 250 mm</t>
  </si>
  <si>
    <t>42.05.320</t>
  </si>
  <si>
    <t>Caixa de inspeção do terra cilíndrica em PVC rígido, diâmetro de 300 mm - h= 400 mm</t>
  </si>
  <si>
    <t>42.05.330</t>
  </si>
  <si>
    <t>Caixa de inspeção do terra cilíndrica em PVC rígido, diâmetro de 300 mm - h= 600 mm</t>
  </si>
  <si>
    <t>42.05.340</t>
  </si>
  <si>
    <t>42.05.370</t>
  </si>
  <si>
    <t>Caixa de equalização, de embutir, em aço com barramento, de 400 x 400 mm e tampa</t>
  </si>
  <si>
    <t>42.05.380</t>
  </si>
  <si>
    <t>Caixa de equalização, de embutir, em aço com barramento, de 200 x 200 mm e tampa</t>
  </si>
  <si>
    <t>42.05.390</t>
  </si>
  <si>
    <t>Presilha em latão para cabos de 16 até 50 mm²</t>
  </si>
  <si>
    <t>42.05.410</t>
  </si>
  <si>
    <t>Suporte para fixação de terminal aéreo e/ou de cabo de cobre nu, com base ondulada</t>
  </si>
  <si>
    <t>42.05.440</t>
  </si>
  <si>
    <t>42.05.450</t>
  </si>
  <si>
    <t>Conector com rabicho e porca em latão para cabo de 16 a 35 mm²</t>
  </si>
  <si>
    <t>42.05.510</t>
  </si>
  <si>
    <t>42.05.520</t>
  </si>
  <si>
    <t>Suporte para fixação de fita de alumínio 7/8" x 1/8", com base plana</t>
  </si>
  <si>
    <t>42.05.542</t>
  </si>
  <si>
    <t>Tela equipotencial em aço inoxidável, largura de 200 mm, espessura de 1,4 mm</t>
  </si>
  <si>
    <t>42.05.550</t>
  </si>
  <si>
    <t>Cordoalha flexível "Jumpers" de 25 x 235 mm, com 4 furos de 11 mm</t>
  </si>
  <si>
    <t>42.05.560</t>
  </si>
  <si>
    <t>Cordoalha flexível "Jumpers" de 25 x 300 mm, com 4 furos de 11 mm</t>
  </si>
  <si>
    <t>42.05.570</t>
  </si>
  <si>
    <t>Terminal estanhado com 1 furo e 1 compressão - 16 mm²</t>
  </si>
  <si>
    <t>42.05.580</t>
  </si>
  <si>
    <t>Terminal estanhado com 1 furo e 1 compressão - 35 mm²</t>
  </si>
  <si>
    <t>42.05.590</t>
  </si>
  <si>
    <t>Terminal estanhado com 1 furo e 1 compressão - 50 mm²</t>
  </si>
  <si>
    <t>42.05.620</t>
  </si>
  <si>
    <t>Terminal estanhado com 2 furos e 1 compressão - 50 mm²</t>
  </si>
  <si>
    <t>42.05.630</t>
  </si>
  <si>
    <t>Conector tipo ´X´ para aterramento de telas, acabamento estanhado, para cabo de 16 - 50 mm²</t>
  </si>
  <si>
    <t>42.05.650</t>
  </si>
  <si>
    <t>Malha fechada pré-fabricada em fio de cobre de 16mm e mesch 30 x 30cm para aterramento</t>
  </si>
  <si>
    <t>42.20</t>
  </si>
  <si>
    <t>Reparos, conservações e complementos - GRUPO 42</t>
  </si>
  <si>
    <t>42.20.080</t>
  </si>
  <si>
    <t>Solda exotérmica conexão cabo-cabo horizontal em X, bitola do cabo de 16-16mm² a 35-35mm²</t>
  </si>
  <si>
    <t>42.20.090</t>
  </si>
  <si>
    <t>Solda exotérmica conexão cabo-cabo horizontal em X, bitola do cabo de 50-25mm² a 95-50mm²</t>
  </si>
  <si>
    <t>42.20.120</t>
  </si>
  <si>
    <t>Solda exotérmica conexão cabo-cabo horizontal em X sobreposto, bitola do cabo de 35-35mm² a 50-35mm²</t>
  </si>
  <si>
    <t>42.20.130</t>
  </si>
  <si>
    <t>Solda exotérmica conexão cabo-cabo horizontal em X sobreposto, bitola do cabo de 50-50mm² a 95-50mm²</t>
  </si>
  <si>
    <t>42.20.150</t>
  </si>
  <si>
    <t>Solda exotérmica conexão cabo-cabo horizontal em T, bitola do cabo de 16-16mm² a 50-35mm², 70-35mm² e 95-35mm²</t>
  </si>
  <si>
    <t>42.20.160</t>
  </si>
  <si>
    <t>Solda exotérmica conexão cabo-cabo horizontal em T, bitola do cabo de 50-50mm² a 95-50mm²</t>
  </si>
  <si>
    <t>42.20.170</t>
  </si>
  <si>
    <t>Solda exotérmica conexão cabo-cabo horizontal reto, bitola do cabo de 16mm² a 70mm²</t>
  </si>
  <si>
    <t>42.20.190</t>
  </si>
  <si>
    <t>Solda exotérmica conexão cabo-haste em X sobreposto, bitola do cabo de 35mm² a 50mm² para haste de 5/8" e 3/4"</t>
  </si>
  <si>
    <t>42.20.210</t>
  </si>
  <si>
    <t>Solda exotérmica conexão cabo-haste em T, bitola do cabo de 35mm² para haste de 5/8" e 3/4"</t>
  </si>
  <si>
    <t>42.20.220</t>
  </si>
  <si>
    <t>Solda exotérmica conexão cabo-haste em T, bitola do cabo de 50mm² a 95mm² para haste de 5/8" e 3/4"</t>
  </si>
  <si>
    <t>42.20.230</t>
  </si>
  <si>
    <t>Solda exotérmica conexão cabo-haste na lateral, bitola do cabo de 25mm² a 70mm² para haste de 5/8" e 3/4"</t>
  </si>
  <si>
    <t>42.20.240</t>
  </si>
  <si>
    <t>Solda exotérmica conexão cabo-haste no topo, bitola do cabo de 25mm² a 35mm² para haste de 5/8"</t>
  </si>
  <si>
    <t>42.20.250</t>
  </si>
  <si>
    <t>Solda exotérmica conexão cabo-haste no topo, bitola do cabo de 50mm² a 95mm² para haste de 5/8" e 3/4"</t>
  </si>
  <si>
    <t>42.20.260</t>
  </si>
  <si>
    <t>Solda exotérmica conexão cabo-ferro de construção com cabo paralelo, bitola do cabo de 35mm² para haste de 5/8" e 3/4"</t>
  </si>
  <si>
    <t>42.20.270</t>
  </si>
  <si>
    <t>Solda exotérmica conexão cabo-ferro de construção com cabo paralelo, bitola do cabo de 50mm² a 70mm² para haste de 5/8" e 3/4"</t>
  </si>
  <si>
    <t>42.20.280</t>
  </si>
  <si>
    <t>Solda exotérmica conexão cabo-ferro de construção com cabo em X sobreposto, bitola do cabo de 35mm² a 70mm² para haste de 5/8"</t>
  </si>
  <si>
    <t>42.20.290</t>
  </si>
  <si>
    <t>Solda exotérmica conexão cabo-ferro de construção com cabo em X sobreposto, bitola do cabo de 35mm² a 70mm² para haste de 3/8"</t>
  </si>
  <si>
    <t>42.20.300</t>
  </si>
  <si>
    <t>Solda exotérmica conexão cabo-terminal com duas fixações, bitola do cabo de 25mm² a 50mm² para terminal 3x25</t>
  </si>
  <si>
    <t>42.20.310</t>
  </si>
  <si>
    <t>Solda exotérmica conexão cabo-superfície de aço, bitola do cabo de 16mm² a 35mm²</t>
  </si>
  <si>
    <t>42.20.320</t>
  </si>
  <si>
    <t>Solda exotérmica conexão cabo-superfície de aço, bitola do cabo de 50mm² a 95mm²</t>
  </si>
  <si>
    <t>43</t>
  </si>
  <si>
    <t>APARELHOS ELÉTRICOS, HIDRÁULICOS E A GÁS.</t>
  </si>
  <si>
    <t>43.01</t>
  </si>
  <si>
    <t>Bebedouros</t>
  </si>
  <si>
    <t>43.02</t>
  </si>
  <si>
    <t>Chuveiros</t>
  </si>
  <si>
    <t>43.02.010</t>
  </si>
  <si>
    <t>Chuveiro frio em PVC, diâmetro de 10 cm</t>
  </si>
  <si>
    <t>43.02.070</t>
  </si>
  <si>
    <t>43.02.080</t>
  </si>
  <si>
    <t>43.02.100</t>
  </si>
  <si>
    <t>Chuveiro com jato regulável em metal com acabamento cromado</t>
  </si>
  <si>
    <t>43.02.140</t>
  </si>
  <si>
    <t>43.02.160</t>
  </si>
  <si>
    <t>Chuveiro lava-olhos, acionamento manual, tubulação em ferro galvanizado com pintura epóxi cor verde</t>
  </si>
  <si>
    <t>43.02.170</t>
  </si>
  <si>
    <t>43.02.180</t>
  </si>
  <si>
    <t>43.03</t>
  </si>
  <si>
    <t>Aquecedores</t>
  </si>
  <si>
    <t>43.03.050</t>
  </si>
  <si>
    <t>Aquecedor a gás de acumulação, capacidade 300 l</t>
  </si>
  <si>
    <t>43.03.130</t>
  </si>
  <si>
    <t>Aquecedor a gás de acumulação, capacidade 500 l</t>
  </si>
  <si>
    <t>43.03.220</t>
  </si>
  <si>
    <t>Sistema de aquecimento de passagem a gás com sistema misturador para abastecimento de até 08 duchas</t>
  </si>
  <si>
    <t>43.03.230</t>
  </si>
  <si>
    <t>Sistema de aquecimento de passagem a gás com sistema misturador para abastecimento de até 16 duchas</t>
  </si>
  <si>
    <t>43.03.240</t>
  </si>
  <si>
    <t>Sistema de aquecimento de passagem a gás com sistema misturador para abastecimento de até 24 duchas</t>
  </si>
  <si>
    <t>43.03.500</t>
  </si>
  <si>
    <t>43.03.510</t>
  </si>
  <si>
    <t>43.03.550</t>
  </si>
  <si>
    <t>Reservatório térmico horizontal em aço inoxidável AISI 304, capacidade de 500 litros</t>
  </si>
  <si>
    <t>43.04</t>
  </si>
  <si>
    <t>Torneiras elétricas</t>
  </si>
  <si>
    <t>43.04.020</t>
  </si>
  <si>
    <t>Torneira elétrica</t>
  </si>
  <si>
    <t>43.05</t>
  </si>
  <si>
    <t>Exaustor, ventilador e circulador de ar</t>
  </si>
  <si>
    <t>43.05.030</t>
  </si>
  <si>
    <t>43.06</t>
  </si>
  <si>
    <t>Emissores de som</t>
  </si>
  <si>
    <t>43.06.010</t>
  </si>
  <si>
    <t>Cigarra de embutir 50/60HZ até 127V, com placa</t>
  </si>
  <si>
    <t>43.07</t>
  </si>
  <si>
    <t>Aparelho condicionador de ar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</si>
  <si>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</si>
  <si>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</si>
  <si>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</si>
  <si>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</si>
  <si>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</si>
  <si>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</si>
  <si>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</si>
  <si>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</si>
  <si>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</si>
  <si>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</si>
  <si>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</si>
  <si>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</si>
  <si>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</si>
  <si>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</si>
  <si>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43.07.370</t>
  </si>
  <si>
    <t>Ar condicionado a frio, tipo split piso teto com capacidade de 18.000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</si>
  <si>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</si>
  <si>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</si>
  <si>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</si>
  <si>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</si>
  <si>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43.08</t>
  </si>
  <si>
    <t>Equipamentos para sistema VRF ar condicionado</t>
  </si>
  <si>
    <t>43.08.001</t>
  </si>
  <si>
    <t>43.08.002</t>
  </si>
  <si>
    <t>43.08.003</t>
  </si>
  <si>
    <t>43.08.004</t>
  </si>
  <si>
    <t>43.08.020</t>
  </si>
  <si>
    <t>43.08.021</t>
  </si>
  <si>
    <t>43.08.022</t>
  </si>
  <si>
    <t>43.08.030</t>
  </si>
  <si>
    <t>43.08.031</t>
  </si>
  <si>
    <t>43.08.032</t>
  </si>
  <si>
    <t>43.08.033</t>
  </si>
  <si>
    <t>43.08.040</t>
  </si>
  <si>
    <t>43.08.041</t>
  </si>
  <si>
    <t>43.08.042</t>
  </si>
  <si>
    <t>43.08.043</t>
  </si>
  <si>
    <t>43.10</t>
  </si>
  <si>
    <t>Bombas centrífugas, uso geral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</si>
  <si>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</si>
  <si>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</si>
  <si>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</si>
  <si>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</si>
  <si>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</si>
  <si>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</si>
  <si>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</si>
  <si>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</si>
  <si>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</si>
  <si>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</si>
  <si>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</si>
  <si>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</si>
  <si>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</si>
  <si>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</si>
  <si>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</si>
  <si>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</si>
  <si>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</si>
  <si>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</si>
  <si>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</si>
  <si>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</si>
  <si>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</si>
  <si>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</si>
  <si>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</si>
  <si>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</si>
  <si>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</si>
  <si>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</si>
  <si>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</si>
  <si>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</si>
  <si>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</si>
  <si>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Conjunto motor-bomba (centrífuga), 0,5 cv, monoestágio, Hman= 10 a 20 mca, Q= 7,5 a 1,5 m³/h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</si>
  <si>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</si>
  <si>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</si>
  <si>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</si>
  <si>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</si>
  <si>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</si>
  <si>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</si>
  <si>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</si>
  <si>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</si>
  <si>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</si>
  <si>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</si>
  <si>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</si>
  <si>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</si>
  <si>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</si>
  <si>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43.10.794</t>
  </si>
  <si>
    <t>43.11</t>
  </si>
  <si>
    <t>Bombas submersíveis</t>
  </si>
  <si>
    <t>43.11.050</t>
  </si>
  <si>
    <t>Conjunto motor-bomba submersível para poço profundo de 6´, Q= 10 a 20m³/h, Hman= 80 a 48 mca, até 6 HP</t>
  </si>
  <si>
    <t>43.11.060</t>
  </si>
  <si>
    <t>Conjunto motor-bomba submersível para poço profundo de 6´, Q= 10 a 20m³/h, Hman= 108 a 64,5 mca, 8 HP</t>
  </si>
  <si>
    <t>43.11.100</t>
  </si>
  <si>
    <t>Conjunto motor-bomba submersível para poço profundo de 6´, Q= 10 a 20m³/h, Hman= 274 a 170 mca, 20 HP</t>
  </si>
  <si>
    <t>43.11.110</t>
  </si>
  <si>
    <t>Conjunto motor-bomba submersível para poço profundo de 6´, Q= 20 a 34m³/h, Hman= 56,5 a 32 mca, até 8 HP</t>
  </si>
  <si>
    <t>43.11.130</t>
  </si>
  <si>
    <t>Conjunto motor-bomba submersível para poço profundo de 6´, Q= 20 a 34m³/h, Hman= 92,5 a 53 mca, 12,5 HP</t>
  </si>
  <si>
    <t>43.11.150</t>
  </si>
  <si>
    <t>Conjunto motor-bomba submersível para poço profundo de 6´, Q= 20 a 34m³/h, Hman= 152 a 88 mca, 20 HP</t>
  </si>
  <si>
    <t>43.11.320</t>
  </si>
  <si>
    <t>Conjunto motor-bomba submersível vertical para esgoto, Q= 4,8 a 25,8 m³/h, Hmam= 19 a 5 mca, potência 1 cv, diâmetro de sólidos até 20mm</t>
  </si>
  <si>
    <t>43.11.330</t>
  </si>
  <si>
    <t>Conjunto motor-bomba submersível vertical para esgoto, Q= 4,6 a 57,2 m³/h, Hman= 13 a 4 mca, potência 2 a 3,5 cv, diâmetro de sólidos até 50mm</t>
  </si>
  <si>
    <t>43.11.360</t>
  </si>
  <si>
    <t>Conjunto motor-bomba submersível vertical para águas residuais, Q= 2 a16 m³/h, Hman= 12 a 2 mca, potência de 0,5 cv</t>
  </si>
  <si>
    <t>43.11.370</t>
  </si>
  <si>
    <t>Conjunto motor-bomba submersível vertical para águas residuais, Q= 3 a 20 m³/h, Hman= 13 a 5 mca, potência de 1 cv</t>
  </si>
  <si>
    <t>43.11.380</t>
  </si>
  <si>
    <t>Conjunto motor-bomba submersível vertical para águas residuais, Q= 10 a 50 m³/h, Hman= 22 a 4 mca, potência 4 cv</t>
  </si>
  <si>
    <t>43.11.390</t>
  </si>
  <si>
    <t>Conjunto motor-bomba submersível vertical para águas residuais, Q= 8 a 45 m³/h, Hman= 10,5 a 3,5 mca, potência 1,5 cv</t>
  </si>
  <si>
    <t>43.11.400</t>
  </si>
  <si>
    <t>Conjunto motor-bomba submersível vertical para esgoto, Q= 3,4 a 86,3 m³/h, Hman= 14 a 5 mca, potência 5 cv</t>
  </si>
  <si>
    <t>43.11.410</t>
  </si>
  <si>
    <t>Conjunto motor-bomba submersível vertical para esgoto, Q= 9,1 a 113,6m³/h, Hman= 20 a 15 mca, potência 10 cv</t>
  </si>
  <si>
    <t>43.11.420</t>
  </si>
  <si>
    <t>Conjunto motor-bomba submersível vertical para esgoto, Q=9,3 a 69,0 m³/h, Hman=15 a 7 mca, potência 3cv, diâmetro de sólidos 50/65mm</t>
  </si>
  <si>
    <t>43.11.460</t>
  </si>
  <si>
    <t>Conjunto motor-bomba submersível vertical para esgoto, Q= 40 m³/h, Hman= 40 mca, diâmetro de sólidos até 50 mm</t>
  </si>
  <si>
    <t>43.12</t>
  </si>
  <si>
    <t>Bombas especiais, uso industrial</t>
  </si>
  <si>
    <t>43.12.500</t>
  </si>
  <si>
    <t>Filtro de areia com carga de areia filtrante, vazão de 16,9 m³/h</t>
  </si>
  <si>
    <t>43.20</t>
  </si>
  <si>
    <t>Reparos, conservações e complementos - GRUPO 43</t>
  </si>
  <si>
    <t>43.20.130</t>
  </si>
  <si>
    <t>Caixa de passagem para condicionamento de ar tipo Split, com saída de dreno único na vertical - 39 x 22 x 6 cm</t>
  </si>
  <si>
    <t>43.20.140</t>
  </si>
  <si>
    <t>Bomba de remoção de condensados para condicionadores de ar</t>
  </si>
  <si>
    <t>43.20.200</t>
  </si>
  <si>
    <t>Controlador de temperatura analógico</t>
  </si>
  <si>
    <t>43.20.210</t>
  </si>
  <si>
    <t>Bomba de circulação para água quente</t>
  </si>
  <si>
    <t>44</t>
  </si>
  <si>
    <t>APARELHOS E METAIS HIDRÁULICOS</t>
  </si>
  <si>
    <t>44.01</t>
  </si>
  <si>
    <t>Aparelhos e louças</t>
  </si>
  <si>
    <t>44.01.030</t>
  </si>
  <si>
    <t>Bacia turca de louça - 6 litros</t>
  </si>
  <si>
    <t>44.01.050</t>
  </si>
  <si>
    <t>Bacia sifonada de louça sem tampa - 6 litros</t>
  </si>
  <si>
    <t>44.01.070</t>
  </si>
  <si>
    <t>Bacia sifonada de louça sem tampa com saída horizontal - 6 litros</t>
  </si>
  <si>
    <t>44.01.100</t>
  </si>
  <si>
    <t>Lavatório de louça sem coluna</t>
  </si>
  <si>
    <t>44.01.110</t>
  </si>
  <si>
    <t>Lavatório de louça com coluna</t>
  </si>
  <si>
    <t>44.01.160</t>
  </si>
  <si>
    <t>Lavatório de louça pequeno com coluna suspensa - linha especial</t>
  </si>
  <si>
    <t>44.01.170</t>
  </si>
  <si>
    <t>Lavatório em polipropileno</t>
  </si>
  <si>
    <t>44.01.200</t>
  </si>
  <si>
    <t>Mictório de louça sifonado auto aspirante</t>
  </si>
  <si>
    <t>44.01.240</t>
  </si>
  <si>
    <t>Lavatório em louça com coluna suspensa</t>
  </si>
  <si>
    <t>44.01.270</t>
  </si>
  <si>
    <t>Cuba de louça de embutir oval</t>
  </si>
  <si>
    <t>44.01.310</t>
  </si>
  <si>
    <t>Tanque de louça com coluna de 30 litros</t>
  </si>
  <si>
    <t>44.01.360</t>
  </si>
  <si>
    <t>Tanque de louça com coluna de 18 a 20 litros</t>
  </si>
  <si>
    <t>44.01.370</t>
  </si>
  <si>
    <t>Tanque em granito sintético, linha comercial - sem pertences</t>
  </si>
  <si>
    <t>44.01.610</t>
  </si>
  <si>
    <t>Lavatório de louça para canto, sem coluna - sem pertences</t>
  </si>
  <si>
    <t>44.01.680</t>
  </si>
  <si>
    <t>Caixa de descarga em plástico, de sobrepor, capacidade 9 litros com engate flexível</t>
  </si>
  <si>
    <t>44.01.690</t>
  </si>
  <si>
    <t>Tanque de louça sem coluna de 30 litros</t>
  </si>
  <si>
    <t>44.01.800</t>
  </si>
  <si>
    <t>Bacia sifonada com caixa de descarga acoplada sem tampa - 6 litros</t>
  </si>
  <si>
    <t>44.01.850</t>
  </si>
  <si>
    <t>Cuba de louça de embutir redonda</t>
  </si>
  <si>
    <t>44.02</t>
  </si>
  <si>
    <t>Bancadas e tampos</t>
  </si>
  <si>
    <t>44.02.100</t>
  </si>
  <si>
    <t>Tampo/bancada em mármore nacional espessura de 3 cm</t>
  </si>
  <si>
    <t>44.02.200</t>
  </si>
  <si>
    <t>Tampo/bancada em concreto armado, revestido em aço inoxidável fosco polido</t>
  </si>
  <si>
    <t>44.03</t>
  </si>
  <si>
    <t>Acessórios e metais</t>
  </si>
  <si>
    <t>44.03.010</t>
  </si>
  <si>
    <t>Dispenser toalheiro em ABS e policarbonato para bobina de 20 cm x 200 m, com alavanca</t>
  </si>
  <si>
    <t>44.03.020</t>
  </si>
  <si>
    <t>Meia saboneteira de louça de embutir</t>
  </si>
  <si>
    <t>44.03.030</t>
  </si>
  <si>
    <t>Dispenser toalheiro metálico esmaltado para bobina de 25cm x 50m, sem alavanca</t>
  </si>
  <si>
    <t>44.03.040</t>
  </si>
  <si>
    <t>Saboneteira de louça de embutir</t>
  </si>
  <si>
    <t>44.03.050</t>
  </si>
  <si>
    <t>Dispenser papel higiênico em ABS para rolão 300 / 600 m, com visor</t>
  </si>
  <si>
    <t>44.03.080</t>
  </si>
  <si>
    <t>Porta-papel de louça de embutir</t>
  </si>
  <si>
    <t>44.03.090</t>
  </si>
  <si>
    <t>Cabide cromado para banheiro</t>
  </si>
  <si>
    <t>44.03.130</t>
  </si>
  <si>
    <t>Saboneteira tipo dispenser, para refil de 800 ml</t>
  </si>
  <si>
    <t>44.03.180</t>
  </si>
  <si>
    <t>Dispenser toalheiro em ABS, para folhas</t>
  </si>
  <si>
    <t>44.03.210</t>
  </si>
  <si>
    <t>Ducha cromada simples</t>
  </si>
  <si>
    <t>44.03.260</t>
  </si>
  <si>
    <t>44.03.300</t>
  </si>
  <si>
    <t>Torneira volante tipo alavanca</t>
  </si>
  <si>
    <t>44.03.310</t>
  </si>
  <si>
    <t>Torneira de mesa para lavatório, acionamento hidromecânico, com registro integrado regulador de vazão, em latão cromado, DN= 1/2´</t>
  </si>
  <si>
    <t>44.03.360</t>
  </si>
  <si>
    <t>Ducha higiênica cromada</t>
  </si>
  <si>
    <t>44.03.370</t>
  </si>
  <si>
    <t>Torneira curta com rosca para uso geral, em latão fundido sem acabamento, DN= 1/2´</t>
  </si>
  <si>
    <t>44.03.380</t>
  </si>
  <si>
    <t>Torneira curta com rosca para uso geral, em latão fundido sem acabamento, DN= 3/4´</t>
  </si>
  <si>
    <t>44.03.400</t>
  </si>
  <si>
    <t>Torneira curta com rosca para uso geral, em latão fundido cromado, DN= 3/4´</t>
  </si>
  <si>
    <t>44.03.420</t>
  </si>
  <si>
    <t>Torneira curta sem rosca para uso geral, em latão fundido sem acabamento, DN= 3/4´</t>
  </si>
  <si>
    <t>44.03.430</t>
  </si>
  <si>
    <t>Torneira curta sem rosca para uso geral, em latão fundido cromado, DN= 1/2´</t>
  </si>
  <si>
    <t>44.03.440</t>
  </si>
  <si>
    <t>Torneira curta sem rosca para uso geral, em latão fundido cromado, DN= 3/4´</t>
  </si>
  <si>
    <t>44.03.450</t>
  </si>
  <si>
    <t>Torneira longa sem rosca para uso geral, em latão fundido cromado</t>
  </si>
  <si>
    <t>44.03.470</t>
  </si>
  <si>
    <t>Torneira de parede para pia com bica móvel e arejador, em latão fundido cromado</t>
  </si>
  <si>
    <t>44.03.480</t>
  </si>
  <si>
    <t>Torneira de mesa para lavatório compacta, acionamento hidromecânico, em latão cromado, DN= 1/2´</t>
  </si>
  <si>
    <t>44.03.500</t>
  </si>
  <si>
    <t>Aparelho misturador de parede, para pia, com bica móvel, acabamento cromado</t>
  </si>
  <si>
    <t>44.03.510</t>
  </si>
  <si>
    <t>Torneira de parede antivandalismo, DN= 3/4´</t>
  </si>
  <si>
    <t>44.03.590</t>
  </si>
  <si>
    <t>Torneira de mesa para pia com bica móvel e arejador em latão fundido cromado</t>
  </si>
  <si>
    <t>44.03.630</t>
  </si>
  <si>
    <t>44.03.640</t>
  </si>
  <si>
    <t>Torneira de parede acionamento hidromecânico, em latão cromado, DN= 1/2´ ou 3/4´</t>
  </si>
  <si>
    <t>44.03.670</t>
  </si>
  <si>
    <t>Caixa de descarga de embutir, acionamento frontal, completa</t>
  </si>
  <si>
    <t>44.03.690</t>
  </si>
  <si>
    <t>Torneira de parede em ABS, DN 1/2´ ou 3/4´, 10cm</t>
  </si>
  <si>
    <t>44.03.700</t>
  </si>
  <si>
    <t>Torneira de parede em ABS, DN 1/2´ ou 3/4´, 15cm</t>
  </si>
  <si>
    <t>44.03.720</t>
  </si>
  <si>
    <t>Torneira de mesa para lavatório, acionamento hidromecânico com alavanca, registro integrado regulador de vazão, em latão cromado, DN= 1/2´</t>
  </si>
  <si>
    <t>44.03.825</t>
  </si>
  <si>
    <t>Misturador termostato para chuveiro ou ducha, acabamento cromado</t>
  </si>
  <si>
    <t>44.03.900</t>
  </si>
  <si>
    <t>Secador de mãos em ABS</t>
  </si>
  <si>
    <t>44.03.920</t>
  </si>
  <si>
    <t>Ducha higiênica com registro</t>
  </si>
  <si>
    <t>44.03.931</t>
  </si>
  <si>
    <t>Desviador para duchas e chuveiros</t>
  </si>
  <si>
    <t>44.03.940</t>
  </si>
  <si>
    <t>Válvula dupla para bancada de laboratório, uso em GLP, com bico para mangueira - diâmetro de 1/4´ a 1/2´</t>
  </si>
  <si>
    <t>44.03.950</t>
  </si>
  <si>
    <t>Válvula para cuba de laboratório, com nuca giratória e bico escalonado para mangueira</t>
  </si>
  <si>
    <t>44.04</t>
  </si>
  <si>
    <t>Prateleiras</t>
  </si>
  <si>
    <t>44.04.030</t>
  </si>
  <si>
    <t>Prateleira em granito com espessura de 2 cm</t>
  </si>
  <si>
    <t>44.04.040</t>
  </si>
  <si>
    <t>Prateleira em granilite</t>
  </si>
  <si>
    <t>44.04.050</t>
  </si>
  <si>
    <t>Prateleira em granito com espessura de 3 cm</t>
  </si>
  <si>
    <t>44.06</t>
  </si>
  <si>
    <t>Aparelhos de aço inoxidável</t>
  </si>
  <si>
    <t>44.06.010</t>
  </si>
  <si>
    <t>Lavatório coletivo em aço inoxidável</t>
  </si>
  <si>
    <t>44.06.100</t>
  </si>
  <si>
    <t>Mictório coletivo em aço inoxidável</t>
  </si>
  <si>
    <t>44.06.200</t>
  </si>
  <si>
    <t>Tanque em aço inoxidável</t>
  </si>
  <si>
    <t>44.06.250</t>
  </si>
  <si>
    <t>Cuba em aço inoxidável simples de 300 x 140mm</t>
  </si>
  <si>
    <t>44.06.300</t>
  </si>
  <si>
    <t>Cuba em aço inoxidável simples de 400x340x140mm</t>
  </si>
  <si>
    <t>44.06.310</t>
  </si>
  <si>
    <t>Cuba em aço inoxidável simples de 465x300x140mm</t>
  </si>
  <si>
    <t>44.06.320</t>
  </si>
  <si>
    <t>Cuba em aço inoxidável simples de 560x330x140mm</t>
  </si>
  <si>
    <t>44.06.330</t>
  </si>
  <si>
    <t>Cuba em aço inoxidável simples de 500x400x400mm</t>
  </si>
  <si>
    <t>44.06.360</t>
  </si>
  <si>
    <t>Cuba em aço inoxidável simples de 500x400x200mm</t>
  </si>
  <si>
    <t>44.06.370</t>
  </si>
  <si>
    <t>Cuba em aço inoxidável simples de 500x400x250mm</t>
  </si>
  <si>
    <t>44.06.400</t>
  </si>
  <si>
    <t>Cuba em aço inoxidável simples de 500x400x300mm</t>
  </si>
  <si>
    <t>44.06.410</t>
  </si>
  <si>
    <t>Cuba em aço inoxidável simples de 600x500x300mm</t>
  </si>
  <si>
    <t>44.06.470</t>
  </si>
  <si>
    <t>Cuba em aço inoxidável simples de 600x500x350mm</t>
  </si>
  <si>
    <t>44.06.520</t>
  </si>
  <si>
    <t>Cuba em aço inoxidável simples de 600x500x400mm</t>
  </si>
  <si>
    <t>44.06.570</t>
  </si>
  <si>
    <t>Cuba em aço inoxidável simples de 700x600x450mm</t>
  </si>
  <si>
    <t>44.06.600</t>
  </si>
  <si>
    <t>Cuba em aço inoxidável simples de 1400x900x500mm</t>
  </si>
  <si>
    <t>44.06.610</t>
  </si>
  <si>
    <t>Cuba em aço inoxidável simples de 1100x600x400mm</t>
  </si>
  <si>
    <t>44.06.700</t>
  </si>
  <si>
    <t>Cuba em aço inoxidável dupla de 715x400x140mm</t>
  </si>
  <si>
    <t>44.06.710</t>
  </si>
  <si>
    <t>Cuba em aço inoxidável dupla de 835x340x140mm</t>
  </si>
  <si>
    <t>44.06.750</t>
  </si>
  <si>
    <t>Cuba em aço inoxidável dupla de 1020x400x250mm</t>
  </si>
  <si>
    <t>44.20</t>
  </si>
  <si>
    <t>Reparos, conservações e complementos - GRUPO 44</t>
  </si>
  <si>
    <t>44.20.010</t>
  </si>
  <si>
    <t>Sifão plástico sanfonado universal de 1´</t>
  </si>
  <si>
    <t>44.20.020</t>
  </si>
  <si>
    <t>Recolocação de torneiras</t>
  </si>
  <si>
    <t>44.20.040</t>
  </si>
  <si>
    <t>Recolocação de sifões</t>
  </si>
  <si>
    <t>44.20.060</t>
  </si>
  <si>
    <t>Recolocação de aparelhos sanitários, incluindo acessórios</t>
  </si>
  <si>
    <t>44.20.080</t>
  </si>
  <si>
    <t>Recolocação de caixas de descarga de sobrepor</t>
  </si>
  <si>
    <t>44.20.100</t>
  </si>
  <si>
    <t>Engate flexível metálico DN= 1/2´</t>
  </si>
  <si>
    <t>44.20.110</t>
  </si>
  <si>
    <t>Engate flexível de PVC DN= 1/2´</t>
  </si>
  <si>
    <t>44.20.120</t>
  </si>
  <si>
    <t>Canopla para válvula de descarga</t>
  </si>
  <si>
    <t>44.20.121</t>
  </si>
  <si>
    <t>Arejador com articulador em ABS cromado para torneira padrão, completo</t>
  </si>
  <si>
    <t>44.20.130</t>
  </si>
  <si>
    <t>Tubo de ligação para mictório, DN= 1/2´</t>
  </si>
  <si>
    <t>44.20.150</t>
  </si>
  <si>
    <t>Acabamento cromado para registro</t>
  </si>
  <si>
    <t>44.20.160</t>
  </si>
  <si>
    <t>Botão para válvula de descarga</t>
  </si>
  <si>
    <t>44.20.180</t>
  </si>
  <si>
    <t>Reparo para válvula de descarga</t>
  </si>
  <si>
    <t>44.20.200</t>
  </si>
  <si>
    <t>Sifão de metal cromado de 1 1/2´ x 2´</t>
  </si>
  <si>
    <t>44.20.220</t>
  </si>
  <si>
    <t>Sifão de metal cromado de 1´ x 1 1/2´</t>
  </si>
  <si>
    <t>44.20.230</t>
  </si>
  <si>
    <t>Tubo de ligação para sanitário</t>
  </si>
  <si>
    <t>44.20.240</t>
  </si>
  <si>
    <t>Sifão plástico com copo, rígido, de 1´ x 1 1/2´</t>
  </si>
  <si>
    <t>44.20.260</t>
  </si>
  <si>
    <t>Sifão plástico com copo, rígido, de 1 1/4´ x 2´</t>
  </si>
  <si>
    <t>44.20.280</t>
  </si>
  <si>
    <t>Tampa de plástico para bacia sanitária</t>
  </si>
  <si>
    <t>44.20.300</t>
  </si>
  <si>
    <t>Bolsa para bacia sanitária</t>
  </si>
  <si>
    <t>44.20.310</t>
  </si>
  <si>
    <t>Filtro de pressão em ABS, para 360 l/h</t>
  </si>
  <si>
    <t>44.20.390</t>
  </si>
  <si>
    <t>Válvula de PVC para lavatório</t>
  </si>
  <si>
    <t>44.20.620</t>
  </si>
  <si>
    <t>Válvula americana</t>
  </si>
  <si>
    <t>44.20.640</t>
  </si>
  <si>
    <t>Válvula de metal cromado de 1 1/2´</t>
  </si>
  <si>
    <t>44.20.650</t>
  </si>
  <si>
    <t>Válvula de metal cromado de 1´</t>
  </si>
  <si>
    <t>45</t>
  </si>
  <si>
    <t>ENTRADA DE ÁGUA, INCÊNDIO E GÁS</t>
  </si>
  <si>
    <t>45.01</t>
  </si>
  <si>
    <t>Entrada de água</t>
  </si>
  <si>
    <t>45.01.020</t>
  </si>
  <si>
    <t>Entrada completa de água com abrigo e registro de gaveta, DN= 3/4´</t>
  </si>
  <si>
    <t>45.01.040</t>
  </si>
  <si>
    <t>Entrada completa de água com abrigo e registro de gaveta, DN= 1´</t>
  </si>
  <si>
    <t>45.01.060</t>
  </si>
  <si>
    <t>Entrada completa de água com abrigo e registro de gaveta, DN= 1 1/2´</t>
  </si>
  <si>
    <t>45.01.066</t>
  </si>
  <si>
    <t>Entrada completa de água com abrigo e registro de gaveta, DN= 2´</t>
  </si>
  <si>
    <t>45.01.080</t>
  </si>
  <si>
    <t>Entrada completa de água com abrigo e registro de gaveta, DN= 2 1/2´</t>
  </si>
  <si>
    <t>45.01.082</t>
  </si>
  <si>
    <t>Entrada completa de água com abrigo e registro de gaveta, DN= 3´</t>
  </si>
  <si>
    <t>45.02</t>
  </si>
  <si>
    <t>Entrada de gás</t>
  </si>
  <si>
    <t>45.02.020</t>
  </si>
  <si>
    <t>Entrada completa de gás GLP domiciliar com 2 bujões de 13 kg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</si>
  <si>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</si>
  <si>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</si>
  <si>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</si>
  <si>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</si>
  <si>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</si>
  <si>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</si>
  <si>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</si>
  <si>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Abrigo padronizado de gás GLP encanado</t>
  </si>
  <si>
    <t>45.03</t>
  </si>
  <si>
    <t>Hidrômetro</t>
  </si>
  <si>
    <t>45.03.010</t>
  </si>
  <si>
    <t>Hidrômetro em ferro fundido, diâmetro 50 mm (2´)</t>
  </si>
  <si>
    <t>45.03.030</t>
  </si>
  <si>
    <t>Hidrômetro em ferro fundido, diâmetro 100 mm (4´)</t>
  </si>
  <si>
    <t>45.03.100</t>
  </si>
  <si>
    <t>Hidrômetro em bronze, diâmetro de 25 mm (1´)</t>
  </si>
  <si>
    <t>45.03.110</t>
  </si>
  <si>
    <t>Hidrômetro em bronze, diâmetro de 40 mm (1 1/2´)</t>
  </si>
  <si>
    <t>45.03.200</t>
  </si>
  <si>
    <t>Filtro tipo cesto para hidrômetro de 50 mm (2´)</t>
  </si>
  <si>
    <t>45.20</t>
  </si>
  <si>
    <t>Reparos, conservações e complementos - GRUPO 45</t>
  </si>
  <si>
    <t>45.20.020</t>
  </si>
  <si>
    <t>Cilindro de gás (GLP) de 45 kg, com carga</t>
  </si>
  <si>
    <t>46</t>
  </si>
  <si>
    <t>TUBULAÇÃO E CONDUTORES PARA LÍQUIDOS E GASES.</t>
  </si>
  <si>
    <t>46.01</t>
  </si>
  <si>
    <t>Tubulação em PVC rígido marrom para sistemas prediais de água fria</t>
  </si>
  <si>
    <t>46.01.010</t>
  </si>
  <si>
    <t>Tubo de PVC rígido soldável marrom, DN= 20 mm, (1/2´), inclusive conexões</t>
  </si>
  <si>
    <t>46.01.020</t>
  </si>
  <si>
    <t>Tubo de PVC rígido soldável marrom, DN= 25 mm, (3/4´), inclusive conexões</t>
  </si>
  <si>
    <t>46.01.030</t>
  </si>
  <si>
    <t>Tubo de PVC rígido soldável marrom, DN= 32 mm, (1´), inclusive conexões</t>
  </si>
  <si>
    <t>46.01.040</t>
  </si>
  <si>
    <t>Tubo de PVC rígido soldável marrom, DN= 40 mm, (1 1/4´), inclusive conexões</t>
  </si>
  <si>
    <t>46.01.050</t>
  </si>
  <si>
    <t>Tubo de PVC rígido soldável marrom, DN= 50 mm, (1 1/2´), inclusive conexões</t>
  </si>
  <si>
    <t>46.01.060</t>
  </si>
  <si>
    <t>Tubo de PVC rígido soldável marrom, DN= 60 mm, (2´), inclusive conexões</t>
  </si>
  <si>
    <t>46.01.070</t>
  </si>
  <si>
    <t>Tubo de PVC rígido soldável marrom, DN= 75 mm, (2 1/2´), inclusive conexões</t>
  </si>
  <si>
    <t>46.01.080</t>
  </si>
  <si>
    <t>Tubo de PVC rígido soldável marrom, DN= 85 mm, (3´), inclusive conexões</t>
  </si>
  <si>
    <t>46.01.090</t>
  </si>
  <si>
    <t>Tubo de PVC rígido soldável marrom, DN= 110 mm, (4´), inclusive conexões</t>
  </si>
  <si>
    <t>46.02</t>
  </si>
  <si>
    <t>Tubulação em PVC rígido branco para esgoto domiciliar</t>
  </si>
  <si>
    <t>46.02.010</t>
  </si>
  <si>
    <t>Tubo de PVC rígido branco, pontas lisas, soldável, linha esgoto série normal, DN= 40 mm, inclusive conexões</t>
  </si>
  <si>
    <t>46.02.050</t>
  </si>
  <si>
    <t>Tubo de PVC rígido branco PxB com virola e anel de borracha, linha esgoto série normal, DN= 50 mm, inclusive conexões</t>
  </si>
  <si>
    <t>46.02.060</t>
  </si>
  <si>
    <t>Tubo de PVC rígido branco PxB com virola e anel de borracha, linha esgoto série normal, DN= 75 mm, inclusive conexões</t>
  </si>
  <si>
    <t>46.02.070</t>
  </si>
  <si>
    <t>Tubo de PVC rígido branco PxB com virola e anel de borracha, linha esgoto série normal, DN= 100 mm, inclusive conexões</t>
  </si>
  <si>
    <t>46.03</t>
  </si>
  <si>
    <t>Tubulação em PVC rígido branco série R - A.P e esgoto domiciliar</t>
  </si>
  <si>
    <t>46.03.038</t>
  </si>
  <si>
    <t>Tubo de PVC rígido PxB com virola e anel de borracha, linha esgoto série reforçada ´R´, DN= 50 mm, inclusive conexões</t>
  </si>
  <si>
    <t>46.03.040</t>
  </si>
  <si>
    <t>Tubo de PVC rígido PxB com virola e anel de borracha, linha esgoto série reforçada ´R´, DN= 75 mm, inclusive conexões</t>
  </si>
  <si>
    <t>46.03.050</t>
  </si>
  <si>
    <t>Tubo de PVC rígido PxB com virola e anel de borracha, linha esgoto série reforçada ´R´, DN= 100 mm, inclusive conexões</t>
  </si>
  <si>
    <t>46.03.060</t>
  </si>
  <si>
    <t>Tubo de PVC rígido PxB com virola e anel de borracha, linha esgoto série reforçada ´R´. DN= 150 mm, inclusive conexões</t>
  </si>
  <si>
    <t>46.03.080</t>
  </si>
  <si>
    <t>Tubo de PVC rígido, pontas lisas, soldável, linha esgoto série reforçada ´R´, DN= 40 mm, inclusive conexões</t>
  </si>
  <si>
    <t>46.04</t>
  </si>
  <si>
    <t>Tubulação em PVC rígido com junta elástica - adução e distribuição de água</t>
  </si>
  <si>
    <t>46.04.010</t>
  </si>
  <si>
    <t>Tubo de PVC rígido tipo PBA classe 15, DN= 50mm, (DE= 60mm), inclusive conexões</t>
  </si>
  <si>
    <t>46.04.020</t>
  </si>
  <si>
    <t>Tubo de PVC rígido tipo PBA classe 15, DN= 75mm, (DE= 85mm), inclusive conexões</t>
  </si>
  <si>
    <t>46.04.030</t>
  </si>
  <si>
    <t>Tubo de PVC rígido tipo PBA classe 15, DN= 100mm, (DE= 110mm), inclusive conexões</t>
  </si>
  <si>
    <t>46.04.040</t>
  </si>
  <si>
    <t>Tubo de PVC rígido DEFoFo, DN= 100mm (DE= 118mm), inclusive conexões</t>
  </si>
  <si>
    <t>46.04.050</t>
  </si>
  <si>
    <t>Tubo de PVC rígido DEFoFo, DN= 150mm (DE= 170mm), inclusive conexões</t>
  </si>
  <si>
    <t>46.04.070</t>
  </si>
  <si>
    <t>Tubo de PVC rígido DEFoFo, DN= 200mm (DE= 222mm), inclusive conexões</t>
  </si>
  <si>
    <t>46.04.080</t>
  </si>
  <si>
    <t>Tubo de PVC rígido DEFoFo, DN= 250mm (DE= 274mm), inclusive conexões</t>
  </si>
  <si>
    <t>46.04.090</t>
  </si>
  <si>
    <t>Tubo de PVC rígido DEFoFo, DN= 300mm (DE= 326mm), inclusive conexões</t>
  </si>
  <si>
    <t>46.05</t>
  </si>
  <si>
    <t>Tubulação em PVC rígido com junta elástica - rede de esgoto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</si>
  <si>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</si>
  <si>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</si>
  <si>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</si>
  <si>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</si>
  <si>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</si>
  <si>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</si>
  <si>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</si>
  <si>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</si>
  <si>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</si>
  <si>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</si>
  <si>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46.05.090</t>
  </si>
  <si>
    <t>Tubo PVC rígido, tipo Coletor Esgoto, junta elástica, DN= 400 mm, inclusive conexões</t>
  </si>
  <si>
    <t>46.07</t>
  </si>
  <si>
    <t>Tubulação galvanizado</t>
  </si>
  <si>
    <t>46.07.010</t>
  </si>
  <si>
    <t>Tubo galvanizado DN= 1/2´, inclusive conexões</t>
  </si>
  <si>
    <t>46.07.020</t>
  </si>
  <si>
    <t>Tubo galvanizado DN= 3/4´, inclusive conexões</t>
  </si>
  <si>
    <t>46.07.030</t>
  </si>
  <si>
    <t>Tubo galvanizado DN= 1´, inclusive conexões</t>
  </si>
  <si>
    <t>46.07.040</t>
  </si>
  <si>
    <t>Tubo galvanizado DN= 1 1/4´, inclusive conexões</t>
  </si>
  <si>
    <t>46.07.050</t>
  </si>
  <si>
    <t>Tubo galvanizado DN= 1 1/2´, inclusive conexões</t>
  </si>
  <si>
    <t>46.07.060</t>
  </si>
  <si>
    <t>Tubo galvanizado DN= 2´, inclusive conexões</t>
  </si>
  <si>
    <t>46.07.070</t>
  </si>
  <si>
    <t>Tubo galvanizado DN= 2 1/2´, inclusive conexões</t>
  </si>
  <si>
    <t>46.07.080</t>
  </si>
  <si>
    <t>Tubo galvanizado DN= 3´, inclusive conexões</t>
  </si>
  <si>
    <t>46.07.090</t>
  </si>
  <si>
    <t>Tubo galvanizado DN= 4´, inclusive conexões</t>
  </si>
  <si>
    <t>46.07.100</t>
  </si>
  <si>
    <t>Tubo galvanizado DN= 6´, inclusive conexões</t>
  </si>
  <si>
    <t>46.08</t>
  </si>
  <si>
    <t>Tubulação em aço carbono galvanizado classe schedule</t>
  </si>
  <si>
    <t>46.08.006</t>
  </si>
  <si>
    <t>Tubo galvanizado sem costura schedule 40, DN= 1/2´, inclusive conexões</t>
  </si>
  <si>
    <t>46.08.010</t>
  </si>
  <si>
    <t>Tubo galvanizado sem costura schedule 40, DN= 3/4´, inclusive conexões</t>
  </si>
  <si>
    <t>46.08.020</t>
  </si>
  <si>
    <t>Tubo galvanizado sem costura schedule 40, DN= 1´, inclusive conexões</t>
  </si>
  <si>
    <t>46.08.030</t>
  </si>
  <si>
    <t>Tubo galvanizado sem costura schedule 40, DN= 1 1/4´, inclusive conexões</t>
  </si>
  <si>
    <t>46.08.040</t>
  </si>
  <si>
    <t>Tubo galvanizado sem costura schedule 40, DN= 1 1/2´, inclusive conexões</t>
  </si>
  <si>
    <t>46.08.050</t>
  </si>
  <si>
    <t>Tubo galvanizado sem costura schedule 40, DN= 2´, inclusive conexões</t>
  </si>
  <si>
    <t>46.08.070</t>
  </si>
  <si>
    <t>Tubo galvanizado sem costura schedule 40, DN= 2 1/2´, inclusive conexões</t>
  </si>
  <si>
    <t>46.08.080</t>
  </si>
  <si>
    <t>Tubo galvanizado sem costura schedule 40, DN= 3´, inclusive conexões</t>
  </si>
  <si>
    <t>46.08.100</t>
  </si>
  <si>
    <t>Tubo galvanizado sem costura schedule 40, DN= 4´, inclusive conexões</t>
  </si>
  <si>
    <t>46.08.110</t>
  </si>
  <si>
    <t>Tubo galvanizado sem costura schedule 40, DN= 6´, inclusive conexões</t>
  </si>
  <si>
    <t>46.09</t>
  </si>
  <si>
    <t>Conexões e acessórios em ferro fundido, predial e tradicional, esgoto e pluvial</t>
  </si>
  <si>
    <t>46.09.050</t>
  </si>
  <si>
    <t>Joelho 45° em ferro fundido, linha predial tradicional, DN= 50 mm</t>
  </si>
  <si>
    <t>46.09.060</t>
  </si>
  <si>
    <t>Joelho 45° em ferro fundido, linha predial tradicional, DN= 75 mm</t>
  </si>
  <si>
    <t>46.09.070</t>
  </si>
  <si>
    <t>Joelho 45° em ferro fundido, linha predial tradicional, DN= 100 mm</t>
  </si>
  <si>
    <t>46.09.080</t>
  </si>
  <si>
    <t>Joelho 45° em ferro fundido, linha predial tradicional, DN= 150 mm</t>
  </si>
  <si>
    <t>46.09.100</t>
  </si>
  <si>
    <t>Joelho 87° 30´ em ferro fundido, linha predial tradicional, DN= 50 mm</t>
  </si>
  <si>
    <t>46.09.110</t>
  </si>
  <si>
    <t>Joelho 87° 30´ em ferro fundido, linha predial tradicional, DN= 75 mm</t>
  </si>
  <si>
    <t>46.09.120</t>
  </si>
  <si>
    <t>Joelho 87° 30´ em ferro fundido, linha predial tradicional, DN= 100 mm</t>
  </si>
  <si>
    <t>46.09.130</t>
  </si>
  <si>
    <t>Joelho 87° 30´ em ferro fundido, linha predial tradicional, DN= 150 mm</t>
  </si>
  <si>
    <t>46.09.150</t>
  </si>
  <si>
    <t>Luva bolsa e bolsa em ferro fundido, linha predial tradicional, DN= 50 mm</t>
  </si>
  <si>
    <t>46.09.160</t>
  </si>
  <si>
    <t>Luva bolsa e bolsa em ferro fundido, linha predial tradicional, DN= 75 mm</t>
  </si>
  <si>
    <t>46.09.170</t>
  </si>
  <si>
    <t>Luva bolsa e bolsa em ferro fundido, linha predial tradicional, DN= 100 mm</t>
  </si>
  <si>
    <t>46.09.180</t>
  </si>
  <si>
    <t>Luva bolsa e bolsa em ferro fundido, linha predial tradicional, DN= 150 mm</t>
  </si>
  <si>
    <t>46.09.200</t>
  </si>
  <si>
    <t>Placa cega em ferro fundido, linha predial tradicional, DN= 75 mm</t>
  </si>
  <si>
    <t>46.09.210</t>
  </si>
  <si>
    <t>Placa cega em ferro fundido, linha predial tradicional, DN= 100 mm</t>
  </si>
  <si>
    <t>46.09.230</t>
  </si>
  <si>
    <t>Junção 45° em ferro fundido, linha predial tradicional, DN= 50 x 50 mm</t>
  </si>
  <si>
    <t>46.09.240</t>
  </si>
  <si>
    <t>Junção 45° em ferro fundido, linha predial tradicional, DN= 75 x 50 mm</t>
  </si>
  <si>
    <t>46.09.250</t>
  </si>
  <si>
    <t>Junção 45° em ferro fundido, linha predial tradicional, DN= 75 x 75 mm</t>
  </si>
  <si>
    <t>46.09.260</t>
  </si>
  <si>
    <t>Junção 45° em ferro fundido, linha predial tradicional, DN= 100 x 50 mm</t>
  </si>
  <si>
    <t>46.09.270</t>
  </si>
  <si>
    <t>Junção 45° em ferro fundido, linha predial tradicional, DN= 100 x 75 mm</t>
  </si>
  <si>
    <t>46.09.280</t>
  </si>
  <si>
    <t>Junção 45° em ferro fundido, linha predial tradicional, DN= 100 x 100 mm</t>
  </si>
  <si>
    <t>46.09.290</t>
  </si>
  <si>
    <t>Junção 45° em ferro fundido, linha predial tradicional, DN= 150 x 100 mm</t>
  </si>
  <si>
    <t>46.09.300</t>
  </si>
  <si>
    <t>Junção dupla 45° em ferro fundido, linha predial tradicional, DN= 100 mm</t>
  </si>
  <si>
    <t>46.09.320</t>
  </si>
  <si>
    <t>Te sanitário 87° 30´ em ferro fundido, linha predial tradicional, DN= 50 x 50 mm</t>
  </si>
  <si>
    <t>46.09.330</t>
  </si>
  <si>
    <t>Te sanitário 87° 30´ em ferro fundido, linha predial tradicional, DN= 75 x 50 mm</t>
  </si>
  <si>
    <t>46.09.340</t>
  </si>
  <si>
    <t>Te sanitário 87° 30´ em ferro fundido, linha predial tradicional, DN= 75 x 75 mm</t>
  </si>
  <si>
    <t>46.09.350</t>
  </si>
  <si>
    <t>Te sanitário 87° 30´ em ferro fundido, linha predial tradicional, DN= 100 x 50 mm</t>
  </si>
  <si>
    <t>46.09.360</t>
  </si>
  <si>
    <t>Te sanitário 87° 30´ em ferro fundido, linha predial tradicional, DN= 100 x 75 mm</t>
  </si>
  <si>
    <t>46.09.370</t>
  </si>
  <si>
    <t>Te sanitário 87° 30´ em ferro fundido, linha predial tradicional, DN= 100 x 100 mm</t>
  </si>
  <si>
    <t>46.09.400</t>
  </si>
  <si>
    <t>Bucha de redução em ferro fundido, linha predial tradicional, DN= 75 x 50 mm</t>
  </si>
  <si>
    <t>46.09.410</t>
  </si>
  <si>
    <t>Bucha de redução em ferro fundido, linha predial tradicional, DN= 100 x 75 mm</t>
  </si>
  <si>
    <t>46.09.420</t>
  </si>
  <si>
    <t>Bucha de redução em ferro fundido, linha predial tradicional, DN= 150 x 100 mm</t>
  </si>
  <si>
    <t>46.10</t>
  </si>
  <si>
    <t>Tubulação em cobre para água quente, gás e vapor</t>
  </si>
  <si>
    <t>46.10.010</t>
  </si>
  <si>
    <t>Tubo de cobre classe A, DN= 15mm (1/2´), inclusive conexões</t>
  </si>
  <si>
    <t>46.10.020</t>
  </si>
  <si>
    <t>Tubo de cobre classe A, DN= 22mm (3/4´), inclusive conexões</t>
  </si>
  <si>
    <t>46.10.030</t>
  </si>
  <si>
    <t>Tubo de cobre classe A, DN= 28mm (1´), inclusive conexões</t>
  </si>
  <si>
    <t>46.10.040</t>
  </si>
  <si>
    <t>Tubo de cobre classe A, DN= 35mm (1 1/4´), inclusive conexões</t>
  </si>
  <si>
    <t>46.10.050</t>
  </si>
  <si>
    <t>Tubo de cobre classe A, DN= 42mm (1 1/2´), inclusive conexões</t>
  </si>
  <si>
    <t>46.10.060</t>
  </si>
  <si>
    <t>Tubo de cobre classe A, DN= 54mm (2´), inclusive conexões</t>
  </si>
  <si>
    <t>46.10.070</t>
  </si>
  <si>
    <t>Tubo de cobre classe A, DN= 66mm (2 1/2´), inclusive conexões</t>
  </si>
  <si>
    <t>46.10.080</t>
  </si>
  <si>
    <t>Tubo de cobre classe A, DN= 79mm (3´), inclusive conexões</t>
  </si>
  <si>
    <t>46.10.090</t>
  </si>
  <si>
    <t>Tubo de cobre classe A, DN= 104mm (4´), inclusive conexões</t>
  </si>
  <si>
    <t>46.10.200</t>
  </si>
  <si>
    <t>Tubo de cobre classe E, DN= 22mm (3/4´), inclusive conexões</t>
  </si>
  <si>
    <t>46.10.210</t>
  </si>
  <si>
    <t>Tubo de cobre classe E, DN= 28mm (1´), inclusive conexões</t>
  </si>
  <si>
    <t>46.10.220</t>
  </si>
  <si>
    <t>Tubo de cobre classe E, DN= 35mm (1 1/4´), inclusive conexões</t>
  </si>
  <si>
    <t>46.10.230</t>
  </si>
  <si>
    <t>Tubo de cobre classe E, DN= 42mm (1 1/2´), inclusive conexões</t>
  </si>
  <si>
    <t>46.10.240</t>
  </si>
  <si>
    <t>Tubo de cobre classe E, DN= 54mm (2´), inclusive conexões</t>
  </si>
  <si>
    <t>46.10.250</t>
  </si>
  <si>
    <t>Tubo de cobre classe E, DN= 66mm (2 1/2´), inclusive conexões</t>
  </si>
  <si>
    <t>46.12</t>
  </si>
  <si>
    <t>Tubulação em concreto para rede de águas pluviais</t>
  </si>
  <si>
    <t>46.12.010</t>
  </si>
  <si>
    <t>Tubo de concreto (PS-1), DN= 300mm</t>
  </si>
  <si>
    <t>46.12.020</t>
  </si>
  <si>
    <t>Tubo de concreto (PS-1), DN= 400mm</t>
  </si>
  <si>
    <t>46.12.050</t>
  </si>
  <si>
    <t>Tubo de concreto (PS-2), DN= 300mm</t>
  </si>
  <si>
    <t>46.12.060</t>
  </si>
  <si>
    <t>Tubo de concreto (PS-2), DN= 400mm</t>
  </si>
  <si>
    <t>46.12.070</t>
  </si>
  <si>
    <t>Tubo de concreto (PS-2), DN= 500mm</t>
  </si>
  <si>
    <t>46.12.080</t>
  </si>
  <si>
    <t>Tubo de concreto (PA-1), DN= 600mm</t>
  </si>
  <si>
    <t>46.12.100</t>
  </si>
  <si>
    <t>Tubo de concreto (PA-1), DN= 800mm</t>
  </si>
  <si>
    <t>46.12.120</t>
  </si>
  <si>
    <t>Tubo de concreto (PA-1), DN= 1000mm</t>
  </si>
  <si>
    <t>46.12.140</t>
  </si>
  <si>
    <t>Tubo de concreto (PA-1), DN= 1200mm</t>
  </si>
  <si>
    <t>46.12.150</t>
  </si>
  <si>
    <t>Tubo de concreto (PA-2), DN= 600mm</t>
  </si>
  <si>
    <t>46.12.160</t>
  </si>
  <si>
    <t>Tubo de concreto (PA-2), DN= 800mm</t>
  </si>
  <si>
    <t>46.12.170</t>
  </si>
  <si>
    <t>Tubo de concreto (PA-2), DN= 1000mm</t>
  </si>
  <si>
    <t>46.12.180</t>
  </si>
  <si>
    <t>Tubo de concreto (PA-3), DN= 600mm</t>
  </si>
  <si>
    <t>46.12.190</t>
  </si>
  <si>
    <t>Tubo de concreto (PA-3), DN= 800mm</t>
  </si>
  <si>
    <t>46.12.200</t>
  </si>
  <si>
    <t>Tubo de concreto (PA-3), DN= 1000mm</t>
  </si>
  <si>
    <t>46.12.210</t>
  </si>
  <si>
    <t>Meio tubo de concreto, DN= 300mm</t>
  </si>
  <si>
    <t>46.12.220</t>
  </si>
  <si>
    <t>Meio tubo de concreto, DN= 400mm</t>
  </si>
  <si>
    <t>46.12.240</t>
  </si>
  <si>
    <t>Meio tubo de concreto, DN= 600mm</t>
  </si>
  <si>
    <t>46.12.250</t>
  </si>
  <si>
    <t>Tubo de concreto (PA-2), DN= 1500mm</t>
  </si>
  <si>
    <t>46.12.260</t>
  </si>
  <si>
    <t>Tubo de concreto (PA-1), DN= 400mm</t>
  </si>
  <si>
    <t>46.12.270</t>
  </si>
  <si>
    <t>Tubo de concreto (PA-2), DN= 400mm</t>
  </si>
  <si>
    <t>46.12.280</t>
  </si>
  <si>
    <t>Tubo de concreto (PA-3), DN= 400mm</t>
  </si>
  <si>
    <t>46.12.290</t>
  </si>
  <si>
    <t>Tubo de concreto (PA-2), DN= 700mm</t>
  </si>
  <si>
    <t>46.12.300</t>
  </si>
  <si>
    <t>Tubo de concreto (PA-2), DN= 500mm</t>
  </si>
  <si>
    <t>46.12.310</t>
  </si>
  <si>
    <t>Tubo de concreto (PA-2), DN= 900mm</t>
  </si>
  <si>
    <t>46.12.320</t>
  </si>
  <si>
    <t>Tubo de concreto (PA-1), DN= 300mm</t>
  </si>
  <si>
    <t>46.12.330</t>
  </si>
  <si>
    <t>Tubo de concreto (PA-2), DN= 300mm</t>
  </si>
  <si>
    <t>46.12.340</t>
  </si>
  <si>
    <t>Meio tubo de concreto, DN= 200mm</t>
  </si>
  <si>
    <t>46.13</t>
  </si>
  <si>
    <t>Tubulação em PEAD corrugado perfurado para rede drenagem</t>
  </si>
  <si>
    <t>46.13.006</t>
  </si>
  <si>
    <t>Tubo em polietileno de alta densidade corrugado perfurado, DN= 2 1/2´, inclusive conexões</t>
  </si>
  <si>
    <t>46.13.010</t>
  </si>
  <si>
    <t>Tubo em polietileno de alta densidade corrugado perfurado, DN= 3´, inclusive conexões</t>
  </si>
  <si>
    <t>46.13.020</t>
  </si>
  <si>
    <t>Tubo em polietileno de alta densidade corrugado perfurado, DN= 4´, inclusive conexões</t>
  </si>
  <si>
    <t>46.13.026</t>
  </si>
  <si>
    <t>Tubo em polietileno de alta densidade corrugado perfurado, DN= 6´, inclusive conexões</t>
  </si>
  <si>
    <t>46.13.030</t>
  </si>
  <si>
    <t>Tubo em polietileno de alta densidade corrugado perfurado, DN= 8´, inclusive conexões</t>
  </si>
  <si>
    <t>46.14</t>
  </si>
  <si>
    <t>Tubulação em ferro dúctil para redes de saneamento</t>
  </si>
  <si>
    <t>46.14.020</t>
  </si>
  <si>
    <t>Tubo de ferro fundido classe K-7 com junta elástica, DN= 150mm, inclusive conexões</t>
  </si>
  <si>
    <t>46.14.030</t>
  </si>
  <si>
    <t>Tubo de ferro fundido classe K-7 com junta elástica, DN= 200mm, inclusive conexões</t>
  </si>
  <si>
    <t>46.14.040</t>
  </si>
  <si>
    <t>Tubo de ferro fundido classe K-7 com junta elástica, DN= 250mm, inclusive conexões</t>
  </si>
  <si>
    <t>46.14.050</t>
  </si>
  <si>
    <t>Tubo de ferro fundido classe K-7 com junta elástica, DN= 350mm, inclusive conexões</t>
  </si>
  <si>
    <t>46.14.060</t>
  </si>
  <si>
    <t>Tubo de ferro fundido classe K-7 com junta elástica, DN= 300mm, inclusive conexões</t>
  </si>
  <si>
    <t>46.14.490</t>
  </si>
  <si>
    <t>Tubo de ferro fundido classe k-9 com junta elástica, DN= 80mm, inclusive conexões</t>
  </si>
  <si>
    <t>46.14.510</t>
  </si>
  <si>
    <t>Tubo de ferro fundido classe K-9 com junta elástica, DN= 100mm, inclusive conexões</t>
  </si>
  <si>
    <t>46.14.520</t>
  </si>
  <si>
    <t>Tubo de ferro fundido classe K-9 com junta elástica, DN= 150mm, inclusive conexões</t>
  </si>
  <si>
    <t>46.14.530</t>
  </si>
  <si>
    <t>Tubo de ferro fundido classe K-9 com junta elástica, DN= 200mm, inclusive conexões</t>
  </si>
  <si>
    <t>46.14.540</t>
  </si>
  <si>
    <t>Tubo de ferro fundido classe k-9 com junta elástica, DN= 250mm, inclusive conexões</t>
  </si>
  <si>
    <t>46.14.550</t>
  </si>
  <si>
    <t>Tubo de ferro fundido classe K-9 com junta elástica, DN= 300mm, inclusive conexões</t>
  </si>
  <si>
    <t>46.14.560</t>
  </si>
  <si>
    <t>Tubo de ferro fundido classe k-9 com junta elástica, DN= 350mm, inclusive conexões</t>
  </si>
  <si>
    <t>46.15</t>
  </si>
  <si>
    <t>Tubulação em PEAD - recalque de tratamento de esgoto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</si>
  <si>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</si>
  <si>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</si>
  <si>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</si>
  <si>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</si>
  <si>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</si>
  <si>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</si>
  <si>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</si>
  <si>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Tubulação flangeada em ferro dúctil para redes de saneamento</t>
  </si>
  <si>
    <t>46.18.010</t>
  </si>
  <si>
    <t>Tubo em ferro fundido com ponta e ponta TCLA - DN= 80mm, sem juntas e conexões</t>
  </si>
  <si>
    <t>46.18.020</t>
  </si>
  <si>
    <t>Tubo em ferro fundido com ponta e ponta TCLA - DN= 100mm, sem juntas e conexões</t>
  </si>
  <si>
    <t>46.18.030</t>
  </si>
  <si>
    <t>Tubo em ferro fundido com ponta e ponta TCLA - DN= 150mm, sem juntas e conexões</t>
  </si>
  <si>
    <t>46.18.040</t>
  </si>
  <si>
    <t>Tubo em ferro fundido com ponta e ponta TCLA - DN= 200mm, sem juntas e conexões</t>
  </si>
  <si>
    <t>46.18.050</t>
  </si>
  <si>
    <t>Tubo em ferro fundido com ponta e ponta TCLA - DN= 250mm, sem juntas e conexões</t>
  </si>
  <si>
    <t>46.18.060</t>
  </si>
  <si>
    <t>Tubo em ferro fundido com ponta e ponta TCLA - DN= 300mm, sem juntas e conexões</t>
  </si>
  <si>
    <t>46.18.089</t>
  </si>
  <si>
    <t>Flange avulso em ferro fundido, classe PN-10, DN= 50mm</t>
  </si>
  <si>
    <t>46.18.090</t>
  </si>
  <si>
    <t>Flange avulso em ferro fundido, classe PN-10, DN= 80mm</t>
  </si>
  <si>
    <t>46.18.100</t>
  </si>
  <si>
    <t>Flange avulso em ferro fundido, classe PN-10, DN= 100mm</t>
  </si>
  <si>
    <t>46.18.110</t>
  </si>
  <si>
    <t>Flange avulso em ferro fundido, classe PN-10, DN= 150mm</t>
  </si>
  <si>
    <t>46.18.120</t>
  </si>
  <si>
    <t>Flange avulso em ferro fundido, classe PN-10, DN= 200mm</t>
  </si>
  <si>
    <t>46.18.130</t>
  </si>
  <si>
    <t>Flange avulso em ferro fundido, classe PN-10, DN= 250mm</t>
  </si>
  <si>
    <t>46.18.140</t>
  </si>
  <si>
    <t>Flange avulso em ferro fundido, classe PN-10, DN= 300mm</t>
  </si>
  <si>
    <t>46.18.168</t>
  </si>
  <si>
    <t>Curva de 90° em ferro fundido com flanges, classe PN-10, DN= 50mm</t>
  </si>
  <si>
    <t>46.18.170</t>
  </si>
  <si>
    <t>Curva de 90° em ferro fundido, com flanges, classe PN-10, DN= 80mm</t>
  </si>
  <si>
    <t>46.18.180</t>
  </si>
  <si>
    <t>Curva de 90° em ferro fundido, com flanges, classe PN-10, DN= 100mm</t>
  </si>
  <si>
    <t>46.18.190</t>
  </si>
  <si>
    <t>Curva de 90° em ferro fundido, com flanges, classe PN-10, DN= 150mm</t>
  </si>
  <si>
    <t>46.18.410</t>
  </si>
  <si>
    <t>Te em ferro fundido, com flanges, classe PN-10, DN= 80mm, com derivação de 80mm</t>
  </si>
  <si>
    <t>46.18.420</t>
  </si>
  <si>
    <t>Te em ferro fundido, com flanges, classe PN-10, DN= 100mm, com derivações de 80 até 100mm</t>
  </si>
  <si>
    <t>46.18.430</t>
  </si>
  <si>
    <t>Te em ferro fundido, com flanges, classe PN-10, DN= 150mm, com derivações de 80 até 150mm</t>
  </si>
  <si>
    <t>46.18.560</t>
  </si>
  <si>
    <t>Junta Gibault em ferro fundido, DN= 80mm, completa</t>
  </si>
  <si>
    <t>46.18.570</t>
  </si>
  <si>
    <t>Junta Gibault em ferro fundido, DN= 100 mm, completa</t>
  </si>
  <si>
    <t>46.19</t>
  </si>
  <si>
    <t>Tubulação flangeada em ferro dúctil para redes de saneamento.</t>
  </si>
  <si>
    <t>46.19.500</t>
  </si>
  <si>
    <t>Redução excêntrica em ferro fundido, com flanges, classe PN-10, DN= 100mm x 80mm</t>
  </si>
  <si>
    <t>46.19.510</t>
  </si>
  <si>
    <t>Redução excêntrica em ferro fundido, com flanges, classe PN-10, DN= 150mm x 80/100mm</t>
  </si>
  <si>
    <t>46.19.520</t>
  </si>
  <si>
    <t>Redução excêntrica em ferro fundido, com flanges, classe PN-10, DN= 200mm x 100/150mm</t>
  </si>
  <si>
    <t>46.19.530</t>
  </si>
  <si>
    <t>Redução excêntrica em ferro fundido, com flanges, classe PN-10, DN= 250mm x 150/200mm</t>
  </si>
  <si>
    <t>46.19.590</t>
  </si>
  <si>
    <t>Redução concêntrica em ferro fundido, com flanges, classe PN-10, DN= 80 x 50mm</t>
  </si>
  <si>
    <t>46.19.600</t>
  </si>
  <si>
    <t>Redução concêntrica em ferro fundido, com flanges, classe PN-10, DN= 100mm x 80mm</t>
  </si>
  <si>
    <t>46.19.610</t>
  </si>
  <si>
    <t>Redução concêntrica em ferro fundido, com flanges, classe PN-10, DN= 150mm x 80/100mm</t>
  </si>
  <si>
    <t>46.19.620</t>
  </si>
  <si>
    <t>Redução concêntrica em ferro fundido, com flanges, classe PN-10, DN= 200mm x 100/150mm</t>
  </si>
  <si>
    <t>46.19.630</t>
  </si>
  <si>
    <t>Redução concêntrica em ferro fundido, com flanges, classe PN-10, DN= 250mm x 150/200mm</t>
  </si>
  <si>
    <t>46.20</t>
  </si>
  <si>
    <t>Reparos, conservações e complementos - GRUPO 46</t>
  </si>
  <si>
    <t>46.20.010</t>
  </si>
  <si>
    <t>Assentamento de tubo de concreto com diâmetro até 600 mm</t>
  </si>
  <si>
    <t>46.20.020</t>
  </si>
  <si>
    <t>Assentamento de tubo de concreto com diâmetro de 700 até 1500 mm</t>
  </si>
  <si>
    <t>46.21</t>
  </si>
  <si>
    <t>Tubulação em aço preto schedule</t>
  </si>
  <si>
    <t>46.21.012</t>
  </si>
  <si>
    <t>Tubo de aço carbono preto sem costura Schedule 40, DN= 1´ - inclusive conexões</t>
  </si>
  <si>
    <t>46.21.036</t>
  </si>
  <si>
    <t>Tubo de aço carbono preto sem costura Schedule 40, DN= 1 1/4´ - inclusive conexões</t>
  </si>
  <si>
    <t>46.21.040</t>
  </si>
  <si>
    <t>Tubo de aço carbono preto sem costura Schedule 40, DN= 1 1/2´ - inclusive conexões</t>
  </si>
  <si>
    <t>46.21.046</t>
  </si>
  <si>
    <t>Tubo de aço carbono preto sem costura Schedule 40, DN= 2´ - inclusive conexões</t>
  </si>
  <si>
    <t>46.21.056</t>
  </si>
  <si>
    <t>Tubo de aço carbono preto sem costura Schedule 40, DN= 2 1/2´ - inclusive conexões</t>
  </si>
  <si>
    <t>46.21.060</t>
  </si>
  <si>
    <t>Tubo de aço carbono preto sem costura Schedule 40, DN= 3´ - inclusive conexões</t>
  </si>
  <si>
    <t>46.21.066</t>
  </si>
  <si>
    <t>Tubo de aço carbono preto sem costura Schedule 40, DN= 3 1/2´ - inclusive conexões</t>
  </si>
  <si>
    <t>46.21.080</t>
  </si>
  <si>
    <t>Tubo de aço carbono preto sem costura Schedule 40, DN= 4´ - inclusive conexões</t>
  </si>
  <si>
    <t>46.21.090</t>
  </si>
  <si>
    <t>Tubo de aço carbono preto sem costura Schedule 40, DN= 5´ - inclusive conexões</t>
  </si>
  <si>
    <t>46.21.100</t>
  </si>
  <si>
    <t>Tubo de aço carbono preto sem costura Schedule 40, DN= 6´ - inclusive conexões</t>
  </si>
  <si>
    <t>46.21.110</t>
  </si>
  <si>
    <t>Tubo de aço carbono preto sem costura Schedule 40, DN= 8´ - inclusive conexões</t>
  </si>
  <si>
    <t>46.21.140</t>
  </si>
  <si>
    <t>Tubo de aço carbono preto com costura Schedule 40, DN= 10´ - inclusive conexões</t>
  </si>
  <si>
    <t>46.21.150</t>
  </si>
  <si>
    <t>Tubo de aço carbono preto com costura Schedule 40, DN= 12´ - inclusive conexões</t>
  </si>
  <si>
    <t>46.23</t>
  </si>
  <si>
    <t>Tubulação em concreto para rede de esgoto sanitário</t>
  </si>
  <si>
    <t>46.23.110</t>
  </si>
  <si>
    <t>Tubo de concreto classe EA-3, DN= 400 mm</t>
  </si>
  <si>
    <t>46.23.120</t>
  </si>
  <si>
    <t>Tubo de concreto classe EA-3, DN= 500 mm</t>
  </si>
  <si>
    <t>46.23.130</t>
  </si>
  <si>
    <t>Tubo de concreto classe EA-3, DN= 600 mm</t>
  </si>
  <si>
    <t>46.23.140</t>
  </si>
  <si>
    <t>Tubo de concreto classe EA-3, DN= 700 mm</t>
  </si>
  <si>
    <t>46.23.150</t>
  </si>
  <si>
    <t>Tubo de concreto classe EA-3, DN= 800 mm</t>
  </si>
  <si>
    <t>46.23.160</t>
  </si>
  <si>
    <t>Tubo de concreto classe EA-3, DN= 900 mm</t>
  </si>
  <si>
    <t>46.23.170</t>
  </si>
  <si>
    <t>Tubo de concreto classe EA-3, DN= 1000 mm</t>
  </si>
  <si>
    <t>46.23.180</t>
  </si>
  <si>
    <t>Tubo de concreto classe EA-3, DN= 1200 mm</t>
  </si>
  <si>
    <t>46.26</t>
  </si>
  <si>
    <t>Tubulação em ferro fundido predial SMU - esgoto e pluvial</t>
  </si>
  <si>
    <t>46.26.010</t>
  </si>
  <si>
    <t>Tubo em ferro fundido com ponta e ponta, predial SMU, DN= 50 mm</t>
  </si>
  <si>
    <t>46.26.020</t>
  </si>
  <si>
    <t>Tubo em ferro fundido com ponta e ponta, predial SMU, DN= 75 mm</t>
  </si>
  <si>
    <t>46.26.030</t>
  </si>
  <si>
    <t>Tubo em ferro fundido com ponta e ponta, predial SMU, DN= 100 mm</t>
  </si>
  <si>
    <t>46.26.040</t>
  </si>
  <si>
    <t>Tubo em ferro fundido com ponta e ponta, predial SMU, DN= 150 mm</t>
  </si>
  <si>
    <t>46.26.050</t>
  </si>
  <si>
    <t>Tubo em ferro fundido com ponta e ponta, predial SMU, DN= 200 mm</t>
  </si>
  <si>
    <t>46.26.060</t>
  </si>
  <si>
    <t>46.26.070</t>
  </si>
  <si>
    <t>46.26.080</t>
  </si>
  <si>
    <t>46.26.090</t>
  </si>
  <si>
    <t>46.26.100</t>
  </si>
  <si>
    <t>46.26.110</t>
  </si>
  <si>
    <t>Conjunto de ancoragem para tubo em ferro fundido predial SMU, DN= 50 mm</t>
  </si>
  <si>
    <t>46.26.120</t>
  </si>
  <si>
    <t>Conjunto de ancoragem para tubo em ferro fundido predial SMU, DN= 75 mm</t>
  </si>
  <si>
    <t>46.26.130</t>
  </si>
  <si>
    <t>Conjunto de ancoragem para tubo em ferro fundido predial SMU, DN= 100 mm</t>
  </si>
  <si>
    <t>46.26.136</t>
  </si>
  <si>
    <t>Conjunto de ancoragem para tubo em ferro fundido predial SMU, DN= 125 mm</t>
  </si>
  <si>
    <t>46.26.140</t>
  </si>
  <si>
    <t>Conjunto de ancoragem para tubo em ferro fundido predial SMU, DN= 150 mm</t>
  </si>
  <si>
    <t>46.26.150</t>
  </si>
  <si>
    <t>Conjunto de ancoragem para tubo em ferro fundido predial SMU, DN= 200 mm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</si>
  <si>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</si>
  <si>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</si>
  <si>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</si>
  <si>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</si>
  <si>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</si>
  <si>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Joelho 45° em ferro fundido, predial SMU, DN= 50 mm</t>
  </si>
  <si>
    <t>46.26.410</t>
  </si>
  <si>
    <t>Joelho 45° em ferro fundido, predial SMU, DN= 75 mm</t>
  </si>
  <si>
    <t>46.26.420</t>
  </si>
  <si>
    <t>Joelho 45° em ferro fundido, predial SMU, DN= 100 mm</t>
  </si>
  <si>
    <t>46.26.426</t>
  </si>
  <si>
    <t>Joelho 45° em ferro fundido, predial SMU, DN= 125 mm</t>
  </si>
  <si>
    <t>46.26.430</t>
  </si>
  <si>
    <t>Joelho 45° em ferro fundido, predial SMU, DN= 150 mm</t>
  </si>
  <si>
    <t>46.26.440</t>
  </si>
  <si>
    <t>Joelho 45° em ferro fundido, predial SMU, DN= 200 mm</t>
  </si>
  <si>
    <t>46.26.460</t>
  </si>
  <si>
    <t>Joelho 88° em ferro fundido, predial SMU, DN= 50 mm</t>
  </si>
  <si>
    <t>46.26.470</t>
  </si>
  <si>
    <t>Joelho 88° em ferro fundido, predial SMU, DN= 75 mm</t>
  </si>
  <si>
    <t>46.26.480</t>
  </si>
  <si>
    <t>Joelho 88° em ferro fundido, predial SMU, DN= 100 mm</t>
  </si>
  <si>
    <t>46.26.490</t>
  </si>
  <si>
    <t>Joelho 88° em ferro fundido, predial SMU, DN= 150 mm</t>
  </si>
  <si>
    <t>46.26.500</t>
  </si>
  <si>
    <t>Joelho 88° em ferro fundido, predial SMU, DN= 200 mm</t>
  </si>
  <si>
    <t>46.26.510</t>
  </si>
  <si>
    <t>Junção 45° em ferro fundido, predial SMU, DN= 50 x 50 mm</t>
  </si>
  <si>
    <t>46.26.516</t>
  </si>
  <si>
    <t>Junção 45° em ferro fundido, predial SMU, DN= 75 x 50 mm</t>
  </si>
  <si>
    <t>46.26.520</t>
  </si>
  <si>
    <t>Junção 45° em ferro fundido, predial SMU, DN= 75 x 75 mm</t>
  </si>
  <si>
    <t>46.26.540</t>
  </si>
  <si>
    <t>Junção 45° em ferro fundido, predial SMU, DN= 100 x 75 mm</t>
  </si>
  <si>
    <t>46.26.550</t>
  </si>
  <si>
    <t>Junção 45° em ferro fundido, predial SMU, DN= 100 x 100 mm</t>
  </si>
  <si>
    <t>46.26.560</t>
  </si>
  <si>
    <t>Junção 45° em ferro fundido, predial SMU, DN= 150 x 150 mm</t>
  </si>
  <si>
    <t>46.26.580</t>
  </si>
  <si>
    <t>46.26.590</t>
  </si>
  <si>
    <t>46.26.600</t>
  </si>
  <si>
    <t>Redução excêntrica em ferro fundido, predial SMU, DN= 75 x 50 mm</t>
  </si>
  <si>
    <t>46.26.610</t>
  </si>
  <si>
    <t>Redução excêntrica em ferro fundido, predial SMU, DN= 100 x 75 mm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</si>
  <si>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</si>
  <si>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</si>
  <si>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</si>
  <si>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</si>
  <si>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</si>
  <si>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Redução excêntrica em ferro fundido, predial SMU, DN= 150 x 75 mm</t>
  </si>
  <si>
    <t>46.26.632</t>
  </si>
  <si>
    <t>Redução excêntrica em ferro fundido, predial SMU, DN= 150 x 100 mm</t>
  </si>
  <si>
    <t>46.26.636</t>
  </si>
  <si>
    <t>Redução excêntrica em ferro fundido, predial SMU, DN= 200 x 125 mm</t>
  </si>
  <si>
    <t>46.26.640</t>
  </si>
  <si>
    <t>Redução excêntrica em ferro fundido, predial SMU, DN= 200 x 150 mm</t>
  </si>
  <si>
    <t>46.26.690</t>
  </si>
  <si>
    <t>Redução excêntrica em ferro fundido, predial SMU, DN= 250 x 200 mm</t>
  </si>
  <si>
    <t>46.26.700</t>
  </si>
  <si>
    <t>Te de visita em ferro fundido, predial SMU, DN= 75 mm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</si>
  <si>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</si>
  <si>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</si>
  <si>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</si>
  <si>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</si>
  <si>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</si>
  <si>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</si>
  <si>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</si>
  <si>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</si>
  <si>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</si>
  <si>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Abraçadeira dentada para travamento em aço inoxidável, com parafuso de aço zincado, para tubo em ferro fundido predial SMU, DN= 50 mm</t>
  </si>
  <si>
    <t>46.26.810</t>
  </si>
  <si>
    <t>Abraçadeira dentada para travamento em aço inoxidável, com parafuso de aço zincado, para tubo em ferro fundido predial SMU, DN= 75 mm</t>
  </si>
  <si>
    <t>46.26.820</t>
  </si>
  <si>
    <t>Abraçadeira dentada para travamento em aço inoxidável, com parafuso de aço zincado, para tubo em ferro fundido predial SMU, DN= 100 mm</t>
  </si>
  <si>
    <t>46.26.830</t>
  </si>
  <si>
    <t>Abraçadeira dentada para travamento em aço inoxidável, com parafuso de aço zincado, para tubo em ferro fundido predial SMU, DN= 150 mm</t>
  </si>
  <si>
    <t>46.26.840</t>
  </si>
  <si>
    <t>Tampão simples em ferro fundido, predial SMU, DN= 150 mm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</si>
  <si>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</si>
  <si>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</si>
  <si>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</si>
  <si>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</si>
  <si>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</si>
  <si>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</si>
  <si>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</si>
  <si>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</si>
  <si>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</si>
  <si>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Tubulação em cobre, para sistema de ar condicionado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</si>
  <si>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</si>
  <si>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</si>
  <si>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</si>
  <si>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</si>
  <si>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</si>
  <si>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</si>
  <si>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</si>
  <si>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</si>
  <si>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</si>
  <si>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</si>
  <si>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</si>
  <si>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</si>
  <si>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</si>
  <si>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</si>
  <si>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46.32</t>
  </si>
  <si>
    <t>Tubulação em cobre rígido, para sistema VRF de ar condicionado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</si>
  <si>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</si>
  <si>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</si>
  <si>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</si>
  <si>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</si>
  <si>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</si>
  <si>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</si>
  <si>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</si>
  <si>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</si>
  <si>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</si>
  <si>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</si>
  <si>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</si>
  <si>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</si>
  <si>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</si>
  <si>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</si>
  <si>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</si>
  <si>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</si>
  <si>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</si>
  <si>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</si>
  <si>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</si>
  <si>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</si>
  <si>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</si>
  <si>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</si>
  <si>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46.33</t>
  </si>
  <si>
    <t>Tubulação em PP - águas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</si>
  <si>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</si>
  <si>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</si>
  <si>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</si>
  <si>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</si>
  <si>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</si>
  <si>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</si>
  <si>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</si>
  <si>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</si>
  <si>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</si>
  <si>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</si>
  <si>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</si>
  <si>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</si>
  <si>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</si>
  <si>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</si>
  <si>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</si>
  <si>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</si>
  <si>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</si>
  <si>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</si>
  <si>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</si>
  <si>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</si>
  <si>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</si>
  <si>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</si>
  <si>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</si>
  <si>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</si>
  <si>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</si>
  <si>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</si>
  <si>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</si>
  <si>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</si>
  <si>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</si>
  <si>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</si>
  <si>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</si>
  <si>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</si>
  <si>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</si>
  <si>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</si>
  <si>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</si>
  <si>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</si>
  <si>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</si>
  <si>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</si>
  <si>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</si>
  <si>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</si>
  <si>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</si>
  <si>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</si>
  <si>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</si>
  <si>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</si>
  <si>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</si>
  <si>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</si>
  <si>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</si>
  <si>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</si>
  <si>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</si>
  <si>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</si>
  <si>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</si>
  <si>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</si>
  <si>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</si>
  <si>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</si>
  <si>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</si>
  <si>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</si>
  <si>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</si>
  <si>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</si>
  <si>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</si>
  <si>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</si>
  <si>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</si>
  <si>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</si>
  <si>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46.33.197</t>
  </si>
  <si>
    <t>46.33.201</t>
  </si>
  <si>
    <t>46.33.206</t>
  </si>
  <si>
    <t>46.33.207</t>
  </si>
  <si>
    <t>46.33.210</t>
  </si>
  <si>
    <t>Porta marco para grelha de 12x12 cm, em prolipropileno de alta resistência PP,  preto</t>
  </si>
  <si>
    <t>46.33.211</t>
  </si>
  <si>
    <t>47</t>
  </si>
  <si>
    <t>VÁLVULAS E APARELHOS DE MEDIÇÃO E CONTROLE PARA LÍQUIDOS E GASES</t>
  </si>
  <si>
    <t>47.01</t>
  </si>
  <si>
    <t>Registro e / ou válvula em latão fundido sem acabamento</t>
  </si>
  <si>
    <t>47.01.010</t>
  </si>
  <si>
    <t>Registro de gaveta em latão fundido sem acabamento, DN= 1/2´</t>
  </si>
  <si>
    <t>47.01.020</t>
  </si>
  <si>
    <t>Registro de gaveta em latão fundido sem acabamento, DN= 3/4´</t>
  </si>
  <si>
    <t>47.01.030</t>
  </si>
  <si>
    <t>Registro de gaveta em latão fundido sem acabamento, DN= 1´</t>
  </si>
  <si>
    <t>47.01.040</t>
  </si>
  <si>
    <t>Registro de gaveta em latão fundido sem acabamento, DN= 1 1/4´</t>
  </si>
  <si>
    <t>47.01.050</t>
  </si>
  <si>
    <t>Registro de gaveta em latão fundido sem acabamento, DN= 1 1/2´</t>
  </si>
  <si>
    <t>47.01.060</t>
  </si>
  <si>
    <t>Registro de gaveta em latão fundido sem acabamento, DN= 2´</t>
  </si>
  <si>
    <t>47.01.070</t>
  </si>
  <si>
    <t>Registro de gaveta em latão fundido sem acabamento, DN= 2 1/2´</t>
  </si>
  <si>
    <t>47.01.080</t>
  </si>
  <si>
    <t>Registro de gaveta em latão fundido sem acabamento, DN= 3´</t>
  </si>
  <si>
    <t>47.01.090</t>
  </si>
  <si>
    <t>Registro de gaveta em latão fundido sem acabamento, DN= 4´</t>
  </si>
  <si>
    <t>47.01.130</t>
  </si>
  <si>
    <t>Registro de pressão em latão fundido sem acabamento, DN= 3/4´</t>
  </si>
  <si>
    <t>47.01.170</t>
  </si>
  <si>
    <t>47.01.180</t>
  </si>
  <si>
    <t>47.01.190</t>
  </si>
  <si>
    <t>47.01.210</t>
  </si>
  <si>
    <t>47.01.220</t>
  </si>
  <si>
    <t>47.02</t>
  </si>
  <si>
    <t>Registro e / ou válvula em latão fundido com acabamento cromado</t>
  </si>
  <si>
    <t>47.02.010</t>
  </si>
  <si>
    <t>Registro de gaveta em latão fundido cromado com canopla, DN= 1/2´ - linha especial</t>
  </si>
  <si>
    <t>47.02.020</t>
  </si>
  <si>
    <t>Registro de gaveta em latão fundido cromado com canopla, DN= 3/4´ - linha especial</t>
  </si>
  <si>
    <t>47.02.030</t>
  </si>
  <si>
    <t>Registro de gaveta em latão fundido cromado com canopla, DN= 1´ - linha especial</t>
  </si>
  <si>
    <t>47.02.040</t>
  </si>
  <si>
    <t>Registro de gaveta em latão fundido cromado com canopla, DN= 1 1/4´ - linha especial</t>
  </si>
  <si>
    <t>47.02.050</t>
  </si>
  <si>
    <t>Registro de gaveta em latão fundido cromado com canopla, DN= 1 1/2´ - linha especial</t>
  </si>
  <si>
    <t>47.02.100</t>
  </si>
  <si>
    <t>Registro de pressão em latão fundido cromado com canopla, DN= 1/2´ - linha especial</t>
  </si>
  <si>
    <t>47.02.110</t>
  </si>
  <si>
    <t>Registro de pressão em latão fundido cromado com canopla, DN= 3/4´ - linha especial</t>
  </si>
  <si>
    <t>47.02.200</t>
  </si>
  <si>
    <t>Registro regulador de vazão para chuveiro e ducha em latão cromado com canopla, DN= 1/2´</t>
  </si>
  <si>
    <t>47.02.210</t>
  </si>
  <si>
    <t>Registro regulador de vazão para torneira, misturador e bidê, em latão cromado com canopla, DN= 1/2´</t>
  </si>
  <si>
    <t>47.04</t>
  </si>
  <si>
    <t>Válvula de descarga ou para acionamento de metais sanitários</t>
  </si>
  <si>
    <t>47.04.020</t>
  </si>
  <si>
    <t>Válvula de descarga com registro próprio, duplo acionamento limitador de fluxo, DN= 1 1/4´</t>
  </si>
  <si>
    <t>47.04.030</t>
  </si>
  <si>
    <t>Válvula de descarga com registro próprio, DN= 1 1/4´</t>
  </si>
  <si>
    <t>47.04.040</t>
  </si>
  <si>
    <t>Válvula de descarga com registro próprio, DN= 1 1/2´</t>
  </si>
  <si>
    <t>47.04.050</t>
  </si>
  <si>
    <t>Válvula de descarga antivandalismo, DN= 1 1/2´</t>
  </si>
  <si>
    <t>47.04.080</t>
  </si>
  <si>
    <t>Válvula de descarga externa, tipo alavanca com registro próprio, DN= 1 1/4´ e DN= 1 1/2´</t>
  </si>
  <si>
    <t>47.04.090</t>
  </si>
  <si>
    <t>Válvula de mictório antivandalismo, DN= 3/4´</t>
  </si>
  <si>
    <t>47.04.100</t>
  </si>
  <si>
    <t>Válvula de mictório padrão, vazão automática, DN= 3/4´</t>
  </si>
  <si>
    <t>47.04.110</t>
  </si>
  <si>
    <t>Válvula de acionamento hidromecânico para piso</t>
  </si>
  <si>
    <t>47.04.120</t>
  </si>
  <si>
    <t>Válvula de acionamento hidromecânico para ducha, em latão cromado, DN= 3/4´</t>
  </si>
  <si>
    <t>47.04.180</t>
  </si>
  <si>
    <t>Válvula de descarga com registro próprio, duplo acionamento limitador de fluxo, DN = 1 1/2´</t>
  </si>
  <si>
    <t>47.05</t>
  </si>
  <si>
    <t>Registro e / ou válvula em bronze</t>
  </si>
  <si>
    <t>47.05.010</t>
  </si>
  <si>
    <t>Válvula de retenção horizontal em bronze, DN= 3/4´</t>
  </si>
  <si>
    <t>47.05.020</t>
  </si>
  <si>
    <t>Válvula de retenção horizontal em bronze, DN= 1´</t>
  </si>
  <si>
    <t>47.05.030</t>
  </si>
  <si>
    <t>Válvula de retenção horizontal em bronze, DN= 1 1/4´</t>
  </si>
  <si>
    <t>47.05.040</t>
  </si>
  <si>
    <t>Válvula de retenção horizontal em bronze, DN= 1 1/2´</t>
  </si>
  <si>
    <t>47.05.050</t>
  </si>
  <si>
    <t>Válvula de retenção horizontal em bronze, DN= 2´</t>
  </si>
  <si>
    <t>47.05.060</t>
  </si>
  <si>
    <t>Válvula de retenção horizontal em bronze, DN= 2 1/2´</t>
  </si>
  <si>
    <t>47.05.070</t>
  </si>
  <si>
    <t>Válvula de retenção horizontal em bronze, DN= 3´</t>
  </si>
  <si>
    <t>47.05.080</t>
  </si>
  <si>
    <t>Válvula de retenção horizontal em bronze, DN= 4´</t>
  </si>
  <si>
    <t>47.05.100</t>
  </si>
  <si>
    <t>Válvula de retenção vertical em bronze, DN= 1´</t>
  </si>
  <si>
    <t>47.05.110</t>
  </si>
  <si>
    <t>Válvula de retenção vertical em bronze, DN= 1 1/4´</t>
  </si>
  <si>
    <t>47.05.120</t>
  </si>
  <si>
    <t>Válvula de retenção vertical em bronze, DN= 1 1/2´</t>
  </si>
  <si>
    <t>47.05.130</t>
  </si>
  <si>
    <t>Válvula de retenção vertical em bronze, DN= 2´</t>
  </si>
  <si>
    <t>47.05.140</t>
  </si>
  <si>
    <t>Válvula de retenção vertical em bronze, DN= 2 1/2´</t>
  </si>
  <si>
    <t>47.05.150</t>
  </si>
  <si>
    <t>Válvula de retenção vertical em bronze, DN= 3´</t>
  </si>
  <si>
    <t>47.05.160</t>
  </si>
  <si>
    <t>Válvula de retenção vertical em bronze, DN= 4´</t>
  </si>
  <si>
    <t>47.05.170</t>
  </si>
  <si>
    <t>Válvula de retenção de pé com crivo em bronze, DN= 1´</t>
  </si>
  <si>
    <t>47.05.180</t>
  </si>
  <si>
    <t>Válvula de retenção de pé com crivo em bronze, DN= 1 1/4´</t>
  </si>
  <si>
    <t>47.05.190</t>
  </si>
  <si>
    <t>Válvula de retenção de pé com crivo em bronze, DN= 1 1/2´</t>
  </si>
  <si>
    <t>47.05.200</t>
  </si>
  <si>
    <t>Válvula de retenção de pé com crivo em bronze, DN= 2´</t>
  </si>
  <si>
    <t>47.05.210</t>
  </si>
  <si>
    <t>Válvula de retenção de pé com crivo em bronze, DN= 2 1/2´</t>
  </si>
  <si>
    <t>47.05.220</t>
  </si>
  <si>
    <t>47.05.230</t>
  </si>
  <si>
    <t>47.05.240</t>
  </si>
  <si>
    <t>Válvula globo em bronze, classe 125 libras para vapor e classe 200 libras para água, óleo e gás, DN= 2´</t>
  </si>
  <si>
    <t>47.05.260</t>
  </si>
  <si>
    <t>Válvula de retenção de pé com crivo em bronze, DN= 3´</t>
  </si>
  <si>
    <t>47.05.270</t>
  </si>
  <si>
    <t>Válvula de retenção de pé com crivo em bronze, DN= 4´</t>
  </si>
  <si>
    <t>47.05.280</t>
  </si>
  <si>
    <t>Válvula globo angular de 45° em bronze, DN= 2 1/2´</t>
  </si>
  <si>
    <t>47.05.290</t>
  </si>
  <si>
    <t>Válvula de gaveta em bronze, haste ascendente, classe 150 libras para vapor saturado e 300 libras para água, óleo e gás, DN= 1/2´</t>
  </si>
  <si>
    <t>47.05.296</t>
  </si>
  <si>
    <t>Válvula de gaveta em bronze, haste ascendente, classe 150 libras para vapor saturado e 300 libras para água, óleo e gás, DN= 4´</t>
  </si>
  <si>
    <t>47.05.300</t>
  </si>
  <si>
    <t>Válvula de gaveta em bronze, haste não ascendente, classe 150 libras para vapor saturado e 300 libras para água, óleo e gás, DN= 4´</t>
  </si>
  <si>
    <t>47.05.310</t>
  </si>
  <si>
    <t>Válvula de gaveta em bronze, haste não ascendente, classe 150 libras para vapor saturado e 300 libras para água, óleo e gás, DN= 2´</t>
  </si>
  <si>
    <t>Válvula globo em bronze, classe 150 libras para vapor saturado e 300 libras para água, óleo e gás, DN= 4´</t>
  </si>
  <si>
    <t>47.05.340</t>
  </si>
  <si>
    <t>Válvula globo em bronze, classe 150 libras para vapor saturado e 300 libras para água, óleo e gás, DN= 3/4´</t>
  </si>
  <si>
    <t>47.05.350</t>
  </si>
  <si>
    <t>Válvula globo em bronze, classe 150 libras para vapor saturado e 300 libras para água, óleo e gás, DN= 1´</t>
  </si>
  <si>
    <t>47.05.360</t>
  </si>
  <si>
    <t>Válvula globo em bronze, classe 150 libras para vapor saturado e 300 libras para água, óleo e gás, DN= 1 1/2´</t>
  </si>
  <si>
    <t>47.05.370</t>
  </si>
  <si>
    <t>Válvula globo em bronze, classe 150 libras para vapor saturado e 300 libras para água, óleo e gás, DN= 2´</t>
  </si>
  <si>
    <t>47.05.390</t>
  </si>
  <si>
    <t>Válvula globo em bronze, classe 150 libras para vapor saturado e 300 libras para água, óleo e gás, DN= 2 1/2´</t>
  </si>
  <si>
    <t>47.05.392</t>
  </si>
  <si>
    <t>Válvula globo em bronze, classe 150 libras para vapor saturado e 300 libras para água, óleo e gás, DN= 3´</t>
  </si>
  <si>
    <t>47.05.400</t>
  </si>
  <si>
    <t>47.05.410</t>
  </si>
  <si>
    <t>47.05.420</t>
  </si>
  <si>
    <t>47.05.430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</si>
  <si>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</si>
  <si>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</si>
  <si>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</si>
  <si>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</si>
  <si>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</si>
  <si>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Válvula de gaveta em bronze com fecho rápido, DN= 1 1/2´</t>
  </si>
  <si>
    <t>47.06</t>
  </si>
  <si>
    <t>Registro e / ou válvula em ferro fundido</t>
  </si>
  <si>
    <t>47.06.030</t>
  </si>
  <si>
    <t>Válvula de gaveta em ferro fundido, haste ascendente com flange, classe 125 libras, DN= 2´</t>
  </si>
  <si>
    <t>47.06.040</t>
  </si>
  <si>
    <t>Válvula de retenção de pé com crivo em ferro fundido, flangeada, DN= 6´</t>
  </si>
  <si>
    <t>47.06.041</t>
  </si>
  <si>
    <t>Válvula de retenção de pé com crivo em ferro fundido, flangeada, DN= 8´</t>
  </si>
  <si>
    <t>47.06.050</t>
  </si>
  <si>
    <t>Válvula de retenção tipo portinhola dupla em ferro fundido, DN= 6´</t>
  </si>
  <si>
    <t>47.06.051</t>
  </si>
  <si>
    <t>Válvula de retenção tipo portinhola simples em ferro fundido, flangeada, DN= 6´</t>
  </si>
  <si>
    <t>47.06.060</t>
  </si>
  <si>
    <t>Válvula de gaveta em ferro fundido com bolsa, DN= 150 mm</t>
  </si>
  <si>
    <t>47.06.070</t>
  </si>
  <si>
    <t>Válvula de gaveta em ferro fundido com bolsa, DN= 200 mm</t>
  </si>
  <si>
    <t>47.06.080</t>
  </si>
  <si>
    <t>Válvula de retenção tipo portinhola simples em ferro fundido, DN= 4´</t>
  </si>
  <si>
    <t>47.06.090</t>
  </si>
  <si>
    <t>Válvula de retenção tipo portinhola dupla em ferro fundido, DN= 4´</t>
  </si>
  <si>
    <t>47.06.100</t>
  </si>
  <si>
    <t>Válvula de segurança em ferro fundido rosqueada com pressão de ajuste 0,4 até 0,75kgf/cm², DN= 2´</t>
  </si>
  <si>
    <t>47.06.110</t>
  </si>
  <si>
    <t>Válvula de segurança em ferro fundido rosqueada com pressão de ajuste 6,1 até 10,0kgf/cm², DN= 3/4´</t>
  </si>
  <si>
    <t>47.06.180</t>
  </si>
  <si>
    <t>Válvula de gaveta em ferro fundido com bolsa, DN= 100mm</t>
  </si>
  <si>
    <t>47.06.310</t>
  </si>
  <si>
    <t>Visor de fluxo com janela simples, corpo em ferro fundido ou aço carbono, DN = 1´</t>
  </si>
  <si>
    <t>47.06.320</t>
  </si>
  <si>
    <t>Válvula de governo (retenção e alarme) completa, corpo em ferro fundido, classe 125 libras, DN= 4´</t>
  </si>
  <si>
    <t>47.06.330</t>
  </si>
  <si>
    <t>Válvula de gaveta em ferro fundido, haste ascendente com flange, classe 125 libras, DN= 4´</t>
  </si>
  <si>
    <t>47.06.340</t>
  </si>
  <si>
    <t>Válvula de gaveta em ferro fundido, haste ascendente com flange, classe 125 libras, DN= 6´</t>
  </si>
  <si>
    <t>47.06.350</t>
  </si>
  <si>
    <t>Válvula de retenção vertical em ferro fundido com flange, classe 125 libras, DN= 4´</t>
  </si>
  <si>
    <t>47.07</t>
  </si>
  <si>
    <t>Registro e / ou válvula em aço carbono fundido</t>
  </si>
  <si>
    <t>47.07.010</t>
  </si>
  <si>
    <t>Válvula de esfera em aço carbono fundido, passagem plena, classe 150 libras para vapor e classe 600 libras para água, óleo e gás, DN= 1/2´</t>
  </si>
  <si>
    <t>47.07.020</t>
  </si>
  <si>
    <t>Válvula de esfera em aço carbono fundido, passagem plena, classe 150 libras para vapor e classe 600 libras para água, óleo e gás, DN= 3/4´</t>
  </si>
  <si>
    <t>47.07.030</t>
  </si>
  <si>
    <t>Válvula de esfera em aço carbono fundido, passagem plena, classe 150 libras para vapor e classe 600 libras para água, óleo e gás, DN= 1´</t>
  </si>
  <si>
    <t>47.07.090</t>
  </si>
  <si>
    <t>Válvula de esfera em aço carbono fundido, passagem plena, extremidades rosqueáveis, classe 300 libras para vapor saturado, DN= 2´</t>
  </si>
  <si>
    <t>47.09</t>
  </si>
  <si>
    <t>Registro e / ou válvula em aço carbono forjado</t>
  </si>
  <si>
    <t>47.09.010</t>
  </si>
  <si>
    <t>Válvula globo em aço carbono forjado, classe 800 libras para vapor e classe 2000 libras para água, óleo e gás, DN= 3/4´</t>
  </si>
  <si>
    <t>47.09.020</t>
  </si>
  <si>
    <t>Válvula globo em aço carbono forjado, classe 800 libras para vapor e classe 2000 libras para água, óleo e gás, DN= 1´</t>
  </si>
  <si>
    <t>47.09.030</t>
  </si>
  <si>
    <t>Válvula globo em aço carbono forjado, classe 800 libras para vapor e classe 2000 libras para água, óleo e gás, DN= 1 1/2´</t>
  </si>
  <si>
    <t>47.09.040</t>
  </si>
  <si>
    <t>Válvula globo em aço carbono forjado, classe 800 libras para vapor e classe 2000 libras para água, óleo e gás, DN= 2´</t>
  </si>
  <si>
    <t>47.10</t>
  </si>
  <si>
    <t>Registro e / ou válvula em aço inoxidável forjado</t>
  </si>
  <si>
    <t>47.10.010</t>
  </si>
  <si>
    <t>Purgador termodinâmico com filtro incorporado, em aço inoxidável forjado, pressão de 0,25 a 42 kg/cm², temperatura até 425°C, DN= 1/2´</t>
  </si>
  <si>
    <t>47.11</t>
  </si>
  <si>
    <t>Aparelho de medição e controle</t>
  </si>
  <si>
    <t>47.11.021</t>
  </si>
  <si>
    <t>47.11.080</t>
  </si>
  <si>
    <t>Termômetro bimetálico, mostrador com 4´, saída angular, escala 0-100°C</t>
  </si>
  <si>
    <t>47.11.100</t>
  </si>
  <si>
    <t>Manômetro com mostrador de 4´, escalas: 0-4 / 0-7 / 0-10 / 0-17 / 0-21 / 0-28 kg/cm²</t>
  </si>
  <si>
    <t>47.11.111</t>
  </si>
  <si>
    <t>47.12</t>
  </si>
  <si>
    <t>Registro e / ou válvula em ferro dúctil</t>
  </si>
  <si>
    <t>47.12.040</t>
  </si>
  <si>
    <t>Válvula de gaveta em ferro dúctil com flanges, classe PN-10, DN= 200mm</t>
  </si>
  <si>
    <t>47.12.270</t>
  </si>
  <si>
    <t>Válvula de gaveta em ferro dúctil com flanges, classe PN-10, DN= 80mm</t>
  </si>
  <si>
    <t>47.12.280</t>
  </si>
  <si>
    <t>Válvula globo auto-operada hidraulicamente, em ferro dúctil, classe PN-10/16, DN= 50mm</t>
  </si>
  <si>
    <t>47.12.290</t>
  </si>
  <si>
    <t>Válvula globo auto-operada hidraulicamente, comandada por solenóide, em ferro dúctil, classe PN-10, DN= 50mm</t>
  </si>
  <si>
    <t>47.12.300</t>
  </si>
  <si>
    <t>Válvula globo auto-operada hidraulicamente, comandada por solenóide, em ferro dúctil, classe PN-10, DN= 100mm</t>
  </si>
  <si>
    <t>47.12.310</t>
  </si>
  <si>
    <t>Válvula de gaveta em ferro dúctil com flanges, classe PN-10, DN= 300mm</t>
  </si>
  <si>
    <t>47.12.320</t>
  </si>
  <si>
    <t>Válvula de gaveta em ferro dúctil com flanges, classe PN-10, DN= 100mm</t>
  </si>
  <si>
    <t>47.12.330</t>
  </si>
  <si>
    <t>Válvula de gaveta em ferro dúctil com flanges, classe PN-10, DN= 150mm</t>
  </si>
  <si>
    <t>47.12.340</t>
  </si>
  <si>
    <t>Ventosa simples rosqueada em ferro dúctil, classe PN-25, DN= 3/4´</t>
  </si>
  <si>
    <t>47.12.350</t>
  </si>
  <si>
    <t>Ventosa de tríplice função em ferro dúctil flangeada, classe PN-10/16/25, DN= 50mm</t>
  </si>
  <si>
    <t>47.14</t>
  </si>
  <si>
    <t>Registro e / ou válvula em PVC rígido ou ABS</t>
  </si>
  <si>
    <t>47.14.020</t>
  </si>
  <si>
    <t>Registro de pressão em PVC rígido, soldável, DN= 25mm (3/4´)</t>
  </si>
  <si>
    <t>47.14.200</t>
  </si>
  <si>
    <t>Registro regulador de vazão para torneira, misturador e bidê, em ABS com canopla, DN= 1/2´</t>
  </si>
  <si>
    <t>47.20</t>
  </si>
  <si>
    <t>Reparos, conservações e complementos - GRUPO 47</t>
  </si>
  <si>
    <t>47.20.010</t>
  </si>
  <si>
    <t>Pigtail em latão para manômetro, DN= 1/2´</t>
  </si>
  <si>
    <t>47.20.020</t>
  </si>
  <si>
    <t>Filtro ´Y´ em bronze para gás combustível, DN= 2´</t>
  </si>
  <si>
    <t>47.20.030</t>
  </si>
  <si>
    <t>Filtro ´Y´ em ferro fundido, classe 125 libras para vapor saturado, com extremidades rosqueáveis, DN= 2´</t>
  </si>
  <si>
    <t>47.20.070</t>
  </si>
  <si>
    <t>Pigtail flexível, revestido com borracha sintética resistente, DN= 7/16´ comprimento até 1,00 m</t>
  </si>
  <si>
    <t>47.20.080</t>
  </si>
  <si>
    <t>Regulador de primeiro estágio de alta pressão até 2 kgf/cm², vazão de 90 kg GLP/hora</t>
  </si>
  <si>
    <t>47.20.100</t>
  </si>
  <si>
    <t>Regulador de primeiro estágio de alta pressão até 1,3 kgf/cm², vazão de 50 kg GLP/hora</t>
  </si>
  <si>
    <t>47.20.120</t>
  </si>
  <si>
    <t>Regulador de segundo estágio para gás, uso industrial, vazão até 12 kg GLP/hora</t>
  </si>
  <si>
    <t>47.20.190</t>
  </si>
  <si>
    <t>Chave de fluxo tipo palheta para tubulação de líquidos</t>
  </si>
  <si>
    <t>47.20.300</t>
  </si>
  <si>
    <t>47.20.320</t>
  </si>
  <si>
    <t>Filtro ´Y´ corpo em bronze, pressão de serviço até 20,7 bar (PN 20), DN= 1 1/2´</t>
  </si>
  <si>
    <t>47.20.330</t>
  </si>
  <si>
    <t>Filtro ´Y´ corpo em bronze, pressão de serviço até 20,7 bar (PN 20), DN= 2´</t>
  </si>
  <si>
    <t>48</t>
  </si>
  <si>
    <t>RESERVATÓRIO E TANQUE PARA LÍQUIDOS E GASES</t>
  </si>
  <si>
    <t>48.02</t>
  </si>
  <si>
    <t>Reservatório em material sintético</t>
  </si>
  <si>
    <t>48.02.008</t>
  </si>
  <si>
    <t>Reservatório de fibra de vidro - capacidade de 15.000 litros</t>
  </si>
  <si>
    <t>48.02.009</t>
  </si>
  <si>
    <t>Reservatório de fibra de vidro - capacidade de 20.000 litros</t>
  </si>
  <si>
    <t>48.02.300</t>
  </si>
  <si>
    <t>Reservatório em polietileno de alta densidade (cisterna) com antioxidante e proteção contra raios ultravioleta (UV) - capacidade de 5.000 litros</t>
  </si>
  <si>
    <t>48.02.310</t>
  </si>
  <si>
    <t>Reservatório em polietileno de alta densidade (cisterna) com antioxidante e proteção contra raios ultravioleta (UV) - capacidade de 10.000 litros</t>
  </si>
  <si>
    <t>48.02.400</t>
  </si>
  <si>
    <t>48.03</t>
  </si>
  <si>
    <t>Reservatório metálico</t>
  </si>
  <si>
    <t>48.03.010</t>
  </si>
  <si>
    <t>Reservatório metálico cilíndrico horizontal - capacidade de 1.000 litros</t>
  </si>
  <si>
    <t>48.03.112</t>
  </si>
  <si>
    <t>Reservatório metálico cilíndrico horizontal - capacidade de 3.000 litros</t>
  </si>
  <si>
    <t>48.03.130</t>
  </si>
  <si>
    <t>Reservatório metálico cilíndrico horizontal - capacidade de 5.000 litros</t>
  </si>
  <si>
    <t>48.03.138</t>
  </si>
  <si>
    <t>Reservatório metálico cilíndrico horizontal - capacidade de 10.000 litros</t>
  </si>
  <si>
    <t>48.04</t>
  </si>
  <si>
    <t>Reservatório em concreto</t>
  </si>
  <si>
    <t>Reservatório em concreto armado cilíndrico, vertical, bipartido, método construtivo em formas deslizantes, diâmetro interno de 3,50m a 4,00m, altura de 15,00m a 25,00m</t>
  </si>
  <si>
    <t>Reservatório em concreto armado cilíndrico, vertical, bipartido, método construtivo em formas deslizantes, diâmetro interno de 5,5m a 6,00m, altura de 25,00m a 30,00m</t>
  </si>
  <si>
    <t>48.05</t>
  </si>
  <si>
    <t>Torneira de boia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</si>
  <si>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</si>
  <si>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</si>
  <si>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</si>
  <si>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</si>
  <si>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</si>
  <si>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</si>
  <si>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</si>
  <si>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</si>
  <si>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</si>
  <si>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</si>
  <si>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</si>
  <si>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</si>
  <si>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</si>
  <si>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</si>
  <si>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48.20</t>
  </si>
  <si>
    <t>Reparos, conservações e complementos - GRUPO 48</t>
  </si>
  <si>
    <t>48.20.020</t>
  </si>
  <si>
    <t>Limpeza de caixa d´água até 1.000 litros</t>
  </si>
  <si>
    <t>48.20.040</t>
  </si>
  <si>
    <t>Limpeza de caixa d´água de 1.001 até 10.000 litros</t>
  </si>
  <si>
    <t>48.20.060</t>
  </si>
  <si>
    <t>Limpeza de caixa d´água acima de 10.000 litros</t>
  </si>
  <si>
    <t>49</t>
  </si>
  <si>
    <t>CAIXA, RALO, GRELHA E ACESSÓRIO HIDRÁULICO</t>
  </si>
  <si>
    <t>49.01</t>
  </si>
  <si>
    <t>Caixas sifonadas de PVC rígido</t>
  </si>
  <si>
    <t>49.01.016</t>
  </si>
  <si>
    <t>Caixa sifonada de PVC rígido de 100 x 100 x 50 mm, com grelha</t>
  </si>
  <si>
    <t>49.01.020</t>
  </si>
  <si>
    <t>Caixa sifonada de PVC rígido de 100 x 150 x 50 mm, com grelha</t>
  </si>
  <si>
    <t>49.01.030</t>
  </si>
  <si>
    <t>Caixa sifonada de PVC rígido de 150 x 150 x 50 mm, com grelha</t>
  </si>
  <si>
    <t>49.01.040</t>
  </si>
  <si>
    <t>Caixa sifonada de PVC rígido de 150 x 185 x 75 mm, com grelha</t>
  </si>
  <si>
    <t>49.01.050</t>
  </si>
  <si>
    <t>Caixa sifonada de PVC rígido de 250 x 172 x 50 mm, com tampa cega</t>
  </si>
  <si>
    <t>49.01.070</t>
  </si>
  <si>
    <t>Caixa sifonada de PVC rígido de 250 x 230 x 75 mm, com tampa cega</t>
  </si>
  <si>
    <t>49.03</t>
  </si>
  <si>
    <t>Caixa de gordura</t>
  </si>
  <si>
    <t>49.03.020</t>
  </si>
  <si>
    <t>49.03.036</t>
  </si>
  <si>
    <t>Caixa de gordura em PVC com tampa reforçada - capacidade 19 litros</t>
  </si>
  <si>
    <t>49.04</t>
  </si>
  <si>
    <t>Ralo em PVC rígido</t>
  </si>
  <si>
    <t>49.04.010</t>
  </si>
  <si>
    <t>Ralo seco em PVC rígido de 100 x 40 mm, com grelha</t>
  </si>
  <si>
    <t>49.05</t>
  </si>
  <si>
    <t>Ralo em ferro fundido</t>
  </si>
  <si>
    <t>49.05.020</t>
  </si>
  <si>
    <t>Ralo seco em ferro fundido, 100 x 165 x 50 mm, com grelha metálica saída vertical</t>
  </si>
  <si>
    <t>49.05.040</t>
  </si>
  <si>
    <t>Ralo sifonado em ferro fundido de 150 x 240 x 75 mm, com grelha</t>
  </si>
  <si>
    <t>49.06</t>
  </si>
  <si>
    <t>Grelhas e tampas</t>
  </si>
  <si>
    <t>49.06.010</t>
  </si>
  <si>
    <t>Grelha hemisférica em ferro fundido de 4"</t>
  </si>
  <si>
    <t>49.06.020</t>
  </si>
  <si>
    <t>Grelha em ferro fundido para caixas e canaletas</t>
  </si>
  <si>
    <t>49.06.030</t>
  </si>
  <si>
    <t>Grelha hemisférica em ferro fundido de 3"</t>
  </si>
  <si>
    <t>49.06.080</t>
  </si>
  <si>
    <t>Grelha hemisférica em ferro fundido de 6"</t>
  </si>
  <si>
    <t>49.06.110</t>
  </si>
  <si>
    <t>Grelha hemisférica em ferro fundido de 2"</t>
  </si>
  <si>
    <t>49.06.160</t>
  </si>
  <si>
    <t>Grelha quadriculada em ferro fundido para caixas e canaletas</t>
  </si>
  <si>
    <t>49.06.170</t>
  </si>
  <si>
    <t>Grelha em alumínio fundido para caixas e canaletas - linha comercial</t>
  </si>
  <si>
    <t>49.06.190</t>
  </si>
  <si>
    <t>Grelha pré-moldada em concreto, com furos redondos, 79,5 x 24,5 x 8 cm</t>
  </si>
  <si>
    <t>49.06.200</t>
  </si>
  <si>
    <t>Captador pluvial em aço inoxidável e grelha em alumínio, com mecanismo anti-vórtice, DN= 50 mm</t>
  </si>
  <si>
    <t>49.06.210</t>
  </si>
  <si>
    <t>Captador pluvial em aço inoxidável e grelha em alumínio, com mecanismo anti-vórtice, DN= 75 mm</t>
  </si>
  <si>
    <t>49.06.400</t>
  </si>
  <si>
    <t>Tampão em ferro fundido, diâmetro de 600 mm, classe B 125 (ruptura &gt; 125 kN)</t>
  </si>
  <si>
    <t>49.06.410</t>
  </si>
  <si>
    <t>Tampão em ferro fundido, diâmetro de 600 mm, classe C 250 (ruptura &gt; 250 kN)</t>
  </si>
  <si>
    <t>49.06.420</t>
  </si>
  <si>
    <t>Tampão em ferro fundido, diâmetro de 600 mm, classe D 400 (ruptura&gt; 400 kN)</t>
  </si>
  <si>
    <t>49.06.430</t>
  </si>
  <si>
    <t>Tampão em ferro fundido de 300 x 300 mm, classe B 125 (ruptura &gt; 125 kN)</t>
  </si>
  <si>
    <t>49.06.440</t>
  </si>
  <si>
    <t>Tampão em ferro fundido de 400 x 400 mm, classe B 125 (ruptura &gt; 125 kN)</t>
  </si>
  <si>
    <t>49.06.450</t>
  </si>
  <si>
    <t>Tampão em ferro fundido de 500 x 500 mm, classe B 125 (ruptura &gt; 125 kN)</t>
  </si>
  <si>
    <t>49.06.460</t>
  </si>
  <si>
    <t>Tampão em ferro fundido de 600 x 600 mm, classe B 125 (ruptura &gt; 125 kN)</t>
  </si>
  <si>
    <t>49.06.480</t>
  </si>
  <si>
    <t>Tampão em ferro fundido com tampa articulada, de 400 x 600 mm, classe 15 (ruptura &gt; 1500 kg)</t>
  </si>
  <si>
    <t>49.06.550</t>
  </si>
  <si>
    <t>Grelha com calha e cesto coletor para piso em aço inoxidável, largura de 15 cm</t>
  </si>
  <si>
    <t>49.06.560</t>
  </si>
  <si>
    <t>Grelha com calha e cesto coletor para piso em aço inoxidável, largura de 20 cm</t>
  </si>
  <si>
    <t>49.08</t>
  </si>
  <si>
    <t>Caixa de passagem e inspeção</t>
  </si>
  <si>
    <t>49.08.250</t>
  </si>
  <si>
    <t>49.11</t>
  </si>
  <si>
    <t>Canaletas e afins</t>
  </si>
  <si>
    <t>49.11.130</t>
  </si>
  <si>
    <t>Canaleta com grelha em alumínio, largura de 80 mm</t>
  </si>
  <si>
    <t>49.11.140</t>
  </si>
  <si>
    <t>49.12</t>
  </si>
  <si>
    <t>Poço de visita, boca de lobo, caixa de passagem e afins</t>
  </si>
  <si>
    <t>49.12.010</t>
  </si>
  <si>
    <t>Boca de lobo simples tipo PMSP com tampa de concreto</t>
  </si>
  <si>
    <t>49.12.030</t>
  </si>
  <si>
    <t>Boca de lobo dupla tipo PMSP com tampa de concreto</t>
  </si>
  <si>
    <t>49.12.050</t>
  </si>
  <si>
    <t>Boca de lobo tripla tipo PMSP com tampa de concreto</t>
  </si>
  <si>
    <t>49.12.058</t>
  </si>
  <si>
    <t>Boca de leão simples tipo PMSP com grelha</t>
  </si>
  <si>
    <t>49.12.110</t>
  </si>
  <si>
    <t>Poço de visita de 1,60 x 1,60 x 1,60 m - tipo PMSP</t>
  </si>
  <si>
    <t>49.12.120</t>
  </si>
  <si>
    <t>Chaminé para poço de visita tipo PMSP em alvenaria, diâmetro interno 70 cm - pescoço</t>
  </si>
  <si>
    <t>49.12.140</t>
  </si>
  <si>
    <t>Poço de visita em alvenaria tipo PMSP - balão</t>
  </si>
  <si>
    <t>49.13</t>
  </si>
  <si>
    <t>Filtro anaeróbio</t>
  </si>
  <si>
    <t>49.13.010</t>
  </si>
  <si>
    <t>Filtro biológico anaeróbio com anéis pré-moldados de concreto diâmetro de 1,40 m - h= 2,00 m</t>
  </si>
  <si>
    <t>49.13.020</t>
  </si>
  <si>
    <t>Filtro biológico anaeróbio com anéis pré-moldados de concreto diâmetro de 2,00 m - h= 2,00 m</t>
  </si>
  <si>
    <t>49.13.030</t>
  </si>
  <si>
    <t>Filtro biológico anaeróbio com anéis pré-moldados de concreto diâmetro de 2,40 m - h= 2,00 m</t>
  </si>
  <si>
    <t>49.13.040</t>
  </si>
  <si>
    <t>Filtro biológico anaeróbio com anéis pré-moldados de concreto diâmetro de 2,84 m - h= 2,50 m</t>
  </si>
  <si>
    <t>49.14</t>
  </si>
  <si>
    <t>Fossa séptica</t>
  </si>
  <si>
    <t>49.14.010</t>
  </si>
  <si>
    <t>Fossa séptica câmara única com anéis pré-moldados em concreto, diâmetro externo de 1,50 m, altura útil de 1,50 m</t>
  </si>
  <si>
    <t>49.14.020</t>
  </si>
  <si>
    <t>Fossa séptica câmara única com anéis pré-moldados em concreto, diâmetro externo de 2,50 m, altura útil de 2,50 m</t>
  </si>
  <si>
    <t>49.14.030</t>
  </si>
  <si>
    <t>Fossa séptica câmara única com anéis pré-moldados em concreto, diâmetro externo de 2,50 m, altura útil de 4,00 m</t>
  </si>
  <si>
    <t>49.15</t>
  </si>
  <si>
    <t>Anel e aduela pré-moldados</t>
  </si>
  <si>
    <t>49.15.010</t>
  </si>
  <si>
    <t>Anel pré-moldado de concreto com diâmetro de 0,60 m</t>
  </si>
  <si>
    <t>49.15.030</t>
  </si>
  <si>
    <t>Anel pré-moldado de concreto com diâmetro de 0,80 m</t>
  </si>
  <si>
    <t>49.15.040</t>
  </si>
  <si>
    <t>Anel pré-moldado de concreto com diâmetro de 1,20 m</t>
  </si>
  <si>
    <t>49.15.050</t>
  </si>
  <si>
    <t>Anel pré-moldado de concreto com diâmetro de 1,50 m</t>
  </si>
  <si>
    <t>49.15.060</t>
  </si>
  <si>
    <t>Anel pré-moldado de concreto com diâmetro de 1,80 m</t>
  </si>
  <si>
    <t>49.15.100</t>
  </si>
  <si>
    <t>Anel pré-moldado de concreto com diâmetro de 3,00 m</t>
  </si>
  <si>
    <t>49.16</t>
  </si>
  <si>
    <t>Acessórios hidráulicos para água de reuso</t>
  </si>
  <si>
    <t>49.16.050</t>
  </si>
  <si>
    <t>Realimentador automático, DN= 1'</t>
  </si>
  <si>
    <t>49.16.051</t>
  </si>
  <si>
    <t>Sifão ladrão em polietileno para extravasão, diâmetro de 100mm</t>
  </si>
  <si>
    <t>50</t>
  </si>
  <si>
    <t>DETECÇÃO, COMBATE E PREVENÇÃO A INCÊNDIO</t>
  </si>
  <si>
    <t>50.01</t>
  </si>
  <si>
    <t>Hidrantes e acessórios</t>
  </si>
  <si>
    <t>50.01.030</t>
  </si>
  <si>
    <t>Abrigo duplo para hidrante/mangueira, com visor e suporte (embutir e externo)</t>
  </si>
  <si>
    <t>50.01.060</t>
  </si>
  <si>
    <t>Abrigo para hidrante/mangueira (embutir e externo)</t>
  </si>
  <si>
    <t>50.01.080</t>
  </si>
  <si>
    <t>Mangueira com união de engate rápido, DN= 1 1/2´ (38 mm)</t>
  </si>
  <si>
    <t>50.01.090</t>
  </si>
  <si>
    <t>Botoeira para acionamento de bomba de incêndio tipo quebra-vidro</t>
  </si>
  <si>
    <t>50.01.100</t>
  </si>
  <si>
    <t>Mangueira com união de engate rápido, DN= 2 1/2´ (63 mm)</t>
  </si>
  <si>
    <t>50.01.110</t>
  </si>
  <si>
    <t>Esguicho em latão com engate rápido, DN= 2 1/2´, jato regulável</t>
  </si>
  <si>
    <t>50.01.130</t>
  </si>
  <si>
    <t>Abrigo simples com suporte, em aço inoxidável escovado, para mangueira de 1 1/2´, porta em vidro temperado jateado - inclusive mangueira de 30 m (2 x 15 m)</t>
  </si>
  <si>
    <t>50.01.160</t>
  </si>
  <si>
    <t>Adaptador de engate rápido em latão de 2 1/2´ x 1 1/2´</t>
  </si>
  <si>
    <t>50.01.170</t>
  </si>
  <si>
    <t>Adaptador de engate rápido em latão de 2 1/2´ x 2 1/2´</t>
  </si>
  <si>
    <t>50.01.180</t>
  </si>
  <si>
    <t>Hidrante de coluna com duas saídas, 4´x 2 1/2´ - simples</t>
  </si>
  <si>
    <t>50.01.190</t>
  </si>
  <si>
    <t>Tampão de engate rápido em latão, DN= 2 1/2´, com corrente</t>
  </si>
  <si>
    <t>50.01.200</t>
  </si>
  <si>
    <t>Tampão de engate rápido em latão, DN= 1 1/2´, com corrente</t>
  </si>
  <si>
    <t>50.01.210</t>
  </si>
  <si>
    <t>Chave para conexão de engate rápido</t>
  </si>
  <si>
    <t>50.01.220</t>
  </si>
  <si>
    <t>Esguicho latão com engate rápido, DN= 1 1/2´, jato regulável</t>
  </si>
  <si>
    <t>50.01.320</t>
  </si>
  <si>
    <t>Abrigo de hidrante de 1 1/2´ completo - inclusive mangueira de 30 m (2 x 15 m)</t>
  </si>
  <si>
    <t>50.01.330</t>
  </si>
  <si>
    <t>Abrigo de hidrante de 2 1/2´ completo - inclusive mangueira de 30 m (2 x 15 m)</t>
  </si>
  <si>
    <t>50.01.340</t>
  </si>
  <si>
    <t>Abrigo para registro de recalque tipo coluna, completo - inclusive tubulações e válvulas</t>
  </si>
  <si>
    <t>50.02</t>
  </si>
  <si>
    <t>Registro e válvula controladora</t>
  </si>
  <si>
    <t>50.02.020</t>
  </si>
  <si>
    <t>50.02.050</t>
  </si>
  <si>
    <t>Alarme hidráulico tipo gongo</t>
  </si>
  <si>
    <t>50.02.060</t>
  </si>
  <si>
    <t>50.02.080</t>
  </si>
  <si>
    <t>50.05</t>
  </si>
  <si>
    <t>Iluminação e sinalização de emergência</t>
  </si>
  <si>
    <t>50.05.021</t>
  </si>
  <si>
    <t>Fonte eletroímã para interligar à central do sistema de detecção e alarme de incêndio</t>
  </si>
  <si>
    <t>50.05.022</t>
  </si>
  <si>
    <t>50.05.060</t>
  </si>
  <si>
    <t>Central de iluminação de emergência, completa, para até 6.000 W</t>
  </si>
  <si>
    <t>50.05.070</t>
  </si>
  <si>
    <t>Luminária para unidade centralizada pendente completa com lâmpadas fluorescentes compactas de 9 W</t>
  </si>
  <si>
    <t>50.05.080</t>
  </si>
  <si>
    <t>Luminária para unidade centralizada de sobrepor completa com lâmpada fluorescente compacta de 15 W</t>
  </si>
  <si>
    <t>50.05.160</t>
  </si>
  <si>
    <t>Módulo para adaptação de luminária de emergência, autonomia 90 minutos para lâmpada fluorescente de 32 W</t>
  </si>
  <si>
    <t>50.05.170</t>
  </si>
  <si>
    <t>Acionador manual tipo quebra vidro, em caixa plástica</t>
  </si>
  <si>
    <t>50.05.210</t>
  </si>
  <si>
    <t>Detector termovelocimétrico endereçável com base endereçável</t>
  </si>
  <si>
    <t>50.05.214</t>
  </si>
  <si>
    <t>Detector de gás liquefeito (GLP), gás natural (GN) ou derivados de metano</t>
  </si>
  <si>
    <t>50.05.230</t>
  </si>
  <si>
    <t>Sirene audiovisual tipo endereçável</t>
  </si>
  <si>
    <t>50.05.250</t>
  </si>
  <si>
    <t>Central de iluminação de emergência, completa, autonomia 1 hora, para até 240 W</t>
  </si>
  <si>
    <t>50.05.260</t>
  </si>
  <si>
    <t>Bloco autônomo de iluminação de emergência com autonomia mínima de 1 hora, equipado com 2 lâmpadas de 11 W</t>
  </si>
  <si>
    <t>50.05.270</t>
  </si>
  <si>
    <t>Central de detecção e alarme de incêndio completa, autonomia de 1 hora para 12 laços, 220 V/12 V</t>
  </si>
  <si>
    <t>50.05.280</t>
  </si>
  <si>
    <t>Sirene tipo corneta de 12 V</t>
  </si>
  <si>
    <t>50.05.400</t>
  </si>
  <si>
    <t>Sirene eletrônica em caixa metálica de 4 x 4</t>
  </si>
  <si>
    <t>50.05.430</t>
  </si>
  <si>
    <t>Detector óptico de fumaça com base endereçável</t>
  </si>
  <si>
    <t>50.05.440</t>
  </si>
  <si>
    <t>Painel repetidor de detecção e alarme de incêndio tipo endereçável</t>
  </si>
  <si>
    <t>50.05.450</t>
  </si>
  <si>
    <t>Acionador manual quebra-vidro endereçável</t>
  </si>
  <si>
    <t>50.05.470</t>
  </si>
  <si>
    <t>50.05.490</t>
  </si>
  <si>
    <t>Sinalizador audiovisual endereçável com LED</t>
  </si>
  <si>
    <t>50.10</t>
  </si>
  <si>
    <t>Extintores</t>
  </si>
  <si>
    <t>50.10.030</t>
  </si>
  <si>
    <t>Extintor sobre rodas de gás carbônico - capacidade de 10 kg</t>
  </si>
  <si>
    <t>50.10.050</t>
  </si>
  <si>
    <t>Extintor sobre rodas de gás carbônico - capacidade de 25 kg</t>
  </si>
  <si>
    <t>50.10.058</t>
  </si>
  <si>
    <t>Extintor manual de pó químico seco BC - capacidade de 4 kg</t>
  </si>
  <si>
    <t>50.10.060</t>
  </si>
  <si>
    <t>Extintor manual de pó químico seco BC - capacidade de 8 kg</t>
  </si>
  <si>
    <t>50.10.100</t>
  </si>
  <si>
    <t>Extintor manual de água pressurizada - capacidade de 10 litros</t>
  </si>
  <si>
    <t>50.10.110</t>
  </si>
  <si>
    <t>Extintor manual de pó químico seco ABC - capacidade de 4 kg</t>
  </si>
  <si>
    <t>50.10.120</t>
  </si>
  <si>
    <t>Extintor manual de pó químico seco ABC - capacidade de 6 kg</t>
  </si>
  <si>
    <t>50.10.140</t>
  </si>
  <si>
    <t>Extintor manual de gás carbônico 5 BC - capacidade de 6 kg</t>
  </si>
  <si>
    <t>50.10.210</t>
  </si>
  <si>
    <t>Suporte para extintor de piso em fibra de vidro</t>
  </si>
  <si>
    <t>50.10.220</t>
  </si>
  <si>
    <t>Suporte para extintor de piso em aço inoxidável</t>
  </si>
  <si>
    <t>50.20</t>
  </si>
  <si>
    <t>Reparos, conservações e complementos - GRUPO 50</t>
  </si>
  <si>
    <t>50.20.110</t>
  </si>
  <si>
    <t>Recarga de extintor de água pressurizada</t>
  </si>
  <si>
    <t>50.20.120</t>
  </si>
  <si>
    <t>Recarga de extintor de gás carbônico</t>
  </si>
  <si>
    <t>50.20.130</t>
  </si>
  <si>
    <t>Recarga de extintor de pó químico seco</t>
  </si>
  <si>
    <t>50.20.160</t>
  </si>
  <si>
    <t>Pintura de extintor de gás carbônico, pó químico seco, ou água pressurizada, com capacidade acima de 12 kg até 20 kg</t>
  </si>
  <si>
    <t>50.20.170</t>
  </si>
  <si>
    <t>Pintura de extintor de gás carbônico, pó químico seco, ou água pressurizada, com capacidade até 12 kg</t>
  </si>
  <si>
    <t>50.20.200</t>
  </si>
  <si>
    <t>Recolocação de bico de sprinkler</t>
  </si>
  <si>
    <t>54</t>
  </si>
  <si>
    <t>PAVIMENTAÇÃO E PASSEIO</t>
  </si>
  <si>
    <t>54.01</t>
  </si>
  <si>
    <t>Pavimentação preparo de base</t>
  </si>
  <si>
    <t>54.01.010</t>
  </si>
  <si>
    <t>Regularização e compactação mecanizada de superfície, sem controle do proctor normal</t>
  </si>
  <si>
    <t>54.01.030</t>
  </si>
  <si>
    <t>54.01.050</t>
  </si>
  <si>
    <t>Compactação do subleito mínimo de 95% do PN</t>
  </si>
  <si>
    <t>54.01.200</t>
  </si>
  <si>
    <t>Base de macadame hidráulico</t>
  </si>
  <si>
    <t>54.01.210</t>
  </si>
  <si>
    <t>Base de brita graduada</t>
  </si>
  <si>
    <t>54.01.220</t>
  </si>
  <si>
    <t>Base de bica corrida</t>
  </si>
  <si>
    <t>54.01.230</t>
  </si>
  <si>
    <t>Base de macadame betuminoso</t>
  </si>
  <si>
    <t>54.01.300</t>
  </si>
  <si>
    <t>Pavimento de concreto rolado (concreto pobre) para base de pavimento rígido</t>
  </si>
  <si>
    <t>54.01.400</t>
  </si>
  <si>
    <t>Abertura de caixa até 25 cm, inclui escavação, compactação, transporte e preparo do sub-leito</t>
  </si>
  <si>
    <t>54.01.410</t>
  </si>
  <si>
    <t>Varrição de pavimento para recapeamento</t>
  </si>
  <si>
    <t>54.02</t>
  </si>
  <si>
    <t>Pavimentação com pedrisco e revestimento primário</t>
  </si>
  <si>
    <t>54.02.030</t>
  </si>
  <si>
    <t>Revestimento primário com pedra britada, compactação mínima de 95% do PN</t>
  </si>
  <si>
    <t>54.03</t>
  </si>
  <si>
    <t>Pavimentação flexível</t>
  </si>
  <si>
    <t>54.03.200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</si>
  <si>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</si>
  <si>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</si>
  <si>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</si>
  <si>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</si>
  <si>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</si>
  <si>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Imprimação betuminosa ligante</t>
  </si>
  <si>
    <t>54.03.240</t>
  </si>
  <si>
    <t>Imprimação betuminosa impermeabilizante</t>
  </si>
  <si>
    <t>54.03.250</t>
  </si>
  <si>
    <t>Revestimento de pré-misturado a quente</t>
  </si>
  <si>
    <t>54.03.260</t>
  </si>
  <si>
    <t>Revestimento de pré-misturado a frio</t>
  </si>
  <si>
    <t>54.04</t>
  </si>
  <si>
    <t>Pavimentação em paralelepípedos e blocos de concreto</t>
  </si>
  <si>
    <t>54.04.030</t>
  </si>
  <si>
    <t>Pavimentação em paralelepípedo, sem rejunte</t>
  </si>
  <si>
    <t>54.04.040</t>
  </si>
  <si>
    <t>Rejuntamento de paralelepípedo com areia</t>
  </si>
  <si>
    <t>54.04.050</t>
  </si>
  <si>
    <t>Rejuntamento de paralelepípedo com argamassa de cimento e areia 1:3</t>
  </si>
  <si>
    <t>54.04.060</t>
  </si>
  <si>
    <t>Rejuntamento de paralelepípedo com asfalto e pedrisco</t>
  </si>
  <si>
    <t>54.04.340</t>
  </si>
  <si>
    <t>54.04.350</t>
  </si>
  <si>
    <t>Pavimentação em lajota de concreto 35 MPa, espessura 8 cm, tipos: raquete, retangular, sextavado e 16 faces, com rejunte em areia</t>
  </si>
  <si>
    <t>54.04.360</t>
  </si>
  <si>
    <t>Bloco diagonal em concreto tipo piso drenante para plantio de grama - 50 x 50 x 10 cm</t>
  </si>
  <si>
    <t>54.04.392</t>
  </si>
  <si>
    <t>Piso em placa de concreto permeável drenante, cor natural, com resina protetora</t>
  </si>
  <si>
    <t>54.06</t>
  </si>
  <si>
    <t>Guias e sarjetas</t>
  </si>
  <si>
    <t>54.06.020</t>
  </si>
  <si>
    <t>Guia pré-moldada curva tipo PMSP 100 - fck 25 MPa</t>
  </si>
  <si>
    <t>54.06.040</t>
  </si>
  <si>
    <t>Guia pré-moldada reta tipo PMSP 100 - fck 25 MPa</t>
  </si>
  <si>
    <t>54.06.100</t>
  </si>
  <si>
    <t>Base em concreto com fck de 20 MPa, para guias, sarjetas ou sarjetões</t>
  </si>
  <si>
    <t>54.06.110</t>
  </si>
  <si>
    <t>Base em concreto com fck de 25 MPa, para guias, sarjetas ou sarjetões</t>
  </si>
  <si>
    <t>54.06.150</t>
  </si>
  <si>
    <t>Execução de perfil extrusado no local</t>
  </si>
  <si>
    <t>54.06.160</t>
  </si>
  <si>
    <t>Sarjeta ou sarjetão moldado no local, tipo PMSP em concreto com fck 20 MPa</t>
  </si>
  <si>
    <t>54.06.170</t>
  </si>
  <si>
    <t>Sarjeta ou sarjetão moldado no local, tipo PMSP em concreto com fck 25 MPa</t>
  </si>
  <si>
    <t>54.07</t>
  </si>
  <si>
    <t>Calçadas e passeios.</t>
  </si>
  <si>
    <t>54.07.040</t>
  </si>
  <si>
    <t>Passeio em mosaico português</t>
  </si>
  <si>
    <t>54.07.110</t>
  </si>
  <si>
    <t>Piso em ladrilho hidráulico preto, branco e cinza 20 x 20 cm, assentado com argamassa colante industrializada</t>
  </si>
  <si>
    <t>54.07.130</t>
  </si>
  <si>
    <t>Piso em ladrilho hidráulico várias cores 20 x 20 cm, assentado com argamassa colante industrializada</t>
  </si>
  <si>
    <t>54.07.210</t>
  </si>
  <si>
    <t>Rejuntamento de piso em ladrilho hidráulico (20 x 20 x 1,8 cm) com argamassa industrializada para rejunte, juntas de 2 mm</t>
  </si>
  <si>
    <t>54.07.240</t>
  </si>
  <si>
    <t>Rejuntamento de piso em ladrilho hidráulico (30 x 30 x 2,5 cm), com cimento branco, juntas de 2 mm</t>
  </si>
  <si>
    <t>54.07.260</t>
  </si>
  <si>
    <t>Piso em ladrilho hidráulico tipo rampa várias cores 30 x 30 cm, antiderrapante, assentado com argamassa mista</t>
  </si>
  <si>
    <t>54.20</t>
  </si>
  <si>
    <t>Reparos, conservações e complementos - GRUPO 54</t>
  </si>
  <si>
    <t>54.20.040</t>
  </si>
  <si>
    <t>Bate-roda em concreto pré-moldado</t>
  </si>
  <si>
    <t>54.20.100</t>
  </si>
  <si>
    <t>Reassentamento de guia pré-moldada reta e/ou curva</t>
  </si>
  <si>
    <t>54.20.110</t>
  </si>
  <si>
    <t>Reassentamento de paralelepípedos, sem rejunte</t>
  </si>
  <si>
    <t>54.20.120</t>
  </si>
  <si>
    <t>Reassentamento de pavimentação em lajota de concreto, espessura 6 cm, com rejunte em areia</t>
  </si>
  <si>
    <t>54.20.130</t>
  </si>
  <si>
    <t>Reassentamento de pavimentação em lajota de concreto, espessura 8 cm, com rejunte em areia</t>
  </si>
  <si>
    <t>54.20.140</t>
  </si>
  <si>
    <t>Reassentamento de pavimentação em lajota de concreto, espessura 10 cm, com rejunte em areia</t>
  </si>
  <si>
    <t>55</t>
  </si>
  <si>
    <t>LIMPEZA E ARREMATE</t>
  </si>
  <si>
    <t>55.01</t>
  </si>
  <si>
    <t>Limpeza de obra</t>
  </si>
  <si>
    <t>55.01.020</t>
  </si>
  <si>
    <t>Limpeza final da obra</t>
  </si>
  <si>
    <t>55.01.030</t>
  </si>
  <si>
    <t>Limpeza complementar com hidrojateamento</t>
  </si>
  <si>
    <t>55.01.070</t>
  </si>
  <si>
    <t>Limpeza complementar e especial de piso com produtos químicos</t>
  </si>
  <si>
    <t>55.01.080</t>
  </si>
  <si>
    <t>Limpeza complementar e especial de peças e aparelhos sanitários</t>
  </si>
  <si>
    <t>55.01.100</t>
  </si>
  <si>
    <t>Limpeza complementar e especial de vidros</t>
  </si>
  <si>
    <t>55.01.130</t>
  </si>
  <si>
    <t>Limpeza e lavagem de superfície revestida com material cerâmico ou pastilhas por hidrojateamento com rejuntamento</t>
  </si>
  <si>
    <t>55.01.140</t>
  </si>
  <si>
    <t>Limpeza de superfície com hidrojateamento</t>
  </si>
  <si>
    <t>55.02</t>
  </si>
  <si>
    <t>Limpeza e desinfecção sanitária</t>
  </si>
  <si>
    <t>55.02.010</t>
  </si>
  <si>
    <t>Limpeza de caixa de inspeção</t>
  </si>
  <si>
    <t>55.02.020</t>
  </si>
  <si>
    <t>Limpeza de fossa</t>
  </si>
  <si>
    <t>55.02.040</t>
  </si>
  <si>
    <t>Limpeza e desobstrução de boca de lobo</t>
  </si>
  <si>
    <t>55.02.050</t>
  </si>
  <si>
    <t>Limpeza e desobstrução de canaletas ou tubulações de águas pluviais</t>
  </si>
  <si>
    <t>55.02.060</t>
  </si>
  <si>
    <t>Limpeza e desentupimento manual de tubulação de esgoto predial</t>
  </si>
  <si>
    <t>55.10</t>
  </si>
  <si>
    <t>Remoção de entulho</t>
  </si>
  <si>
    <t>55.10.030</t>
  </si>
  <si>
    <t>Locação de duto coletor de entulho</t>
  </si>
  <si>
    <t>61</t>
  </si>
  <si>
    <t>CONFORTO MECÂNICO, EQUIPAMENTO E SISTEMA</t>
  </si>
  <si>
    <t>61.01</t>
  </si>
  <si>
    <t>Elevador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</si>
  <si>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</si>
  <si>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</si>
  <si>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</si>
  <si>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</si>
  <si>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</si>
  <si>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</si>
  <si>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</si>
  <si>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Elevador para passageiros, uso interno com capacidade mínima de 600 kg para quatro paradas, portas bilaterais</t>
  </si>
  <si>
    <t>61.01.770</t>
  </si>
  <si>
    <t>Elevador para passageiros, uso interno com capacidade mínima de 600 kg para quatro paradas, portas unilaterais</t>
  </si>
  <si>
    <t>61.01.800</t>
  </si>
  <si>
    <t>Fechamento em vidro laminado para caixa de elevador</t>
  </si>
  <si>
    <t>61.10</t>
  </si>
  <si>
    <t>Climatização</t>
  </si>
  <si>
    <t>61.10.001</t>
  </si>
  <si>
    <t>61.10.007</t>
  </si>
  <si>
    <t>61.10.010</t>
  </si>
  <si>
    <t>61.10.100</t>
  </si>
  <si>
    <t>61.10.110</t>
  </si>
  <si>
    <t>61.10.120</t>
  </si>
  <si>
    <t>61.10.200</t>
  </si>
  <si>
    <t>61.10.210</t>
  </si>
  <si>
    <t>61.10.220</t>
  </si>
  <si>
    <t>61.10.230</t>
  </si>
  <si>
    <t>61.10.250</t>
  </si>
  <si>
    <t>61.10.260</t>
  </si>
  <si>
    <t>61.10.270</t>
  </si>
  <si>
    <t>61.10.300</t>
  </si>
  <si>
    <t>61.10.310</t>
  </si>
  <si>
    <t>61.10.320</t>
  </si>
  <si>
    <t>61.10.400</t>
  </si>
  <si>
    <t>Damper corta fogo (DCF) tipo comporta, com elemento fusível e chave fim de curso.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</si>
  <si>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</si>
  <si>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</si>
  <si>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</si>
  <si>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</si>
  <si>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</si>
  <si>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</si>
  <si>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61.10.410</t>
  </si>
  <si>
    <t>Serviço de instalação de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</si>
  <si>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</si>
  <si>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</si>
  <si>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</si>
  <si>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</si>
  <si>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</si>
  <si>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</si>
  <si>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</si>
  <si>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</si>
  <si>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</si>
  <si>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</si>
  <si>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</si>
  <si>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61.10.514</t>
  </si>
  <si>
    <t>Difusor de plástico, diâmetro 20 cm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</si>
  <si>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</si>
  <si>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</si>
  <si>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</si>
  <si>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</si>
  <si>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</si>
  <si>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</si>
  <si>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</si>
  <si>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</si>
  <si>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</si>
  <si>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</si>
  <si>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</si>
  <si>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</si>
  <si>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</si>
  <si>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</si>
  <si>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</si>
  <si>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</si>
  <si>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</si>
  <si>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</si>
  <si>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</si>
  <si>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</si>
  <si>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</si>
  <si>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</si>
  <si>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</si>
  <si>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</si>
  <si>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</si>
  <si>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61.10.584</t>
  </si>
  <si>
    <t>61.14</t>
  </si>
  <si>
    <t>Ventilação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</si>
  <si>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</si>
  <si>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</si>
  <si>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</si>
  <si>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</si>
  <si>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61.14.050</t>
  </si>
  <si>
    <t>Caixa ventiladora com ventilador centrífugo, vazão 8.800 m³/h, pressão 35 mmCA - 220/380 V / 60Hz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</si>
  <si>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</si>
  <si>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</si>
  <si>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</si>
  <si>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35 mmCA - 220/380 V / 60Hz</t>
  </si>
  <si>
    <t>61.14.100</t>
  </si>
  <si>
    <t>Ventilador centrífugo de dupla aspiração "limite-load", vazão 20.000 m³/h, pressão 50 mmCA - 380/660 V / 60 Hz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</si>
  <si>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</si>
  <si>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</si>
  <si>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</si>
  <si>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</si>
  <si>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</si>
  <si>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</si>
  <si>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</si>
  <si>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</si>
  <si>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</si>
  <si>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</si>
  <si>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</si>
  <si>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61.15.060</t>
  </si>
  <si>
    <t>Válvula de balanceamento diâmetro 1 " a 2-1/2"</t>
  </si>
  <si>
    <t>61.15.070</t>
  </si>
  <si>
    <t>Válvula borboleta na configuração wafer motorizada atuador floating diâmetro 3'' a 4"</t>
  </si>
  <si>
    <t>61.15.080</t>
  </si>
  <si>
    <t>Válvula duas vias on/off retorno elétrico diâmetro 1/2" a 3/4"</t>
  </si>
  <si>
    <t>61.15.090</t>
  </si>
  <si>
    <t>Válvula esfera motorizada de duas vias de atuador proporcional diâmetro 2" a 2-1/2"</t>
  </si>
  <si>
    <t>61.15.100</t>
  </si>
  <si>
    <t>Atuador proporcional de 10 Nm, tensão de entrada AC/DC 24 V - IP 54</t>
  </si>
  <si>
    <t>61.15.110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</si>
  <si>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</si>
  <si>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</si>
  <si>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</si>
  <si>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</si>
  <si>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</si>
  <si>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</si>
  <si>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</si>
  <si>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</si>
  <si>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</si>
  <si>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</si>
  <si>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61.15.164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</si>
  <si>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</si>
  <si>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</si>
  <si>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</si>
  <si>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</si>
  <si>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</si>
  <si>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</si>
  <si>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</si>
  <si>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</si>
  <si>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</si>
  <si>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</si>
  <si>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</si>
  <si>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</si>
  <si>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</si>
  <si>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</si>
  <si>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61.20</t>
  </si>
  <si>
    <t>Reparos, conservações e complementos - GRUPO 61</t>
  </si>
  <si>
    <t>61.20.040</t>
  </si>
  <si>
    <t>Cortina de ar com duas velocidades, para vão de 1,20 m</t>
  </si>
  <si>
    <t>61.20.092</t>
  </si>
  <si>
    <t>Cortina de ar com duas velocidades, para vão de 1,50 m</t>
  </si>
  <si>
    <t>61.20.100</t>
  </si>
  <si>
    <t>Ligação típica, (cavalete), para ar condicionado ´fancoil´, diâmetro de 1/2´</t>
  </si>
  <si>
    <t>61.20.110</t>
  </si>
  <si>
    <t>Ligação típica, (cavalete), para ar condicionado ´fancoil´, diâmetro de 3/4´</t>
  </si>
  <si>
    <t>61.20.120</t>
  </si>
  <si>
    <t>Ligação típica, (cavalete), para ar condicionado ´fancoil´, diâmetro de 1´</t>
  </si>
  <si>
    <t>61.20.130</t>
  </si>
  <si>
    <t>Ligação típica, (cavalete), para ar condicionado ´fancoil´, diâmetro de 1 1/4´</t>
  </si>
  <si>
    <t>61.20.450</t>
  </si>
  <si>
    <t>Duto em chapa de aço galvanizado</t>
  </si>
  <si>
    <t>62</t>
  </si>
  <si>
    <t>COZINHA, REFEITÓRIO, LAVANDERIA INDUSTRIAL E EQUIPAMENTOS</t>
  </si>
  <si>
    <t>62.04</t>
  </si>
  <si>
    <t>Mobiliário e acessórios</t>
  </si>
  <si>
    <t>62.04.060</t>
  </si>
  <si>
    <t>Tanque duplo com pés em aço inoxidável de 1600 x 700 x 850 mm</t>
  </si>
  <si>
    <t>62.04.070</t>
  </si>
  <si>
    <t>Mesa em aço inoxidável, largura até 700 mm</t>
  </si>
  <si>
    <t>62.04.090</t>
  </si>
  <si>
    <t>Mesa lateral em aço inoxidável com prateleira inferior, largura até 700 mm</t>
  </si>
  <si>
    <t>62.20</t>
  </si>
  <si>
    <t>Reparos, conservações e complementos - GRUPO 62</t>
  </si>
  <si>
    <t>62.20.330</t>
  </si>
  <si>
    <t>Coifa em aço inoxidável com filtro e exaustor axial - área até 3,00 m²</t>
  </si>
  <si>
    <t>62.20.340</t>
  </si>
  <si>
    <t>Coifa em aço inoxidável com filtro e exaustor axial - área de 3,01 até 7,50 m²</t>
  </si>
  <si>
    <t>62.20.350</t>
  </si>
  <si>
    <t>Coifa em aço inoxidável com filtro e exaustor axial - área de 7,51 até 16,00 m²</t>
  </si>
  <si>
    <t>65</t>
  </si>
  <si>
    <t>RESFRIAMENTO E CONSERVAÇÃO DE MATERIAL PERECÍVEL</t>
  </si>
  <si>
    <t>65.01</t>
  </si>
  <si>
    <t>Câmara frigorífica para resfriado</t>
  </si>
  <si>
    <t>65.01.210</t>
  </si>
  <si>
    <t>Câmara frigorífica para resfriados</t>
  </si>
  <si>
    <t>65.02</t>
  </si>
  <si>
    <t>Câmara frigorífica para congelado</t>
  </si>
  <si>
    <t>65.02.100</t>
  </si>
  <si>
    <t>Câmara frigorífica para congelados</t>
  </si>
  <si>
    <t>66</t>
  </si>
  <si>
    <t>SEGURANÇA, VIGILÂNCIA E CONTROLE, EQUIPAMENTO E SISTEMA</t>
  </si>
  <si>
    <t>66.02</t>
  </si>
  <si>
    <t>Controle de acessos e alarme</t>
  </si>
  <si>
    <t>66.02.060</t>
  </si>
  <si>
    <t>Repetidora de sinais de ocorrências, do painel sinóptico da central de alarme</t>
  </si>
  <si>
    <t>66.02.090</t>
  </si>
  <si>
    <t>Detector de metais, tipo portal, microprocessado</t>
  </si>
  <si>
    <t>66.02.130</t>
  </si>
  <si>
    <t>Porteiro eletrônico com um interfone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</si>
  <si>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</si>
  <si>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</si>
  <si>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</si>
  <si>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</si>
  <si>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</si>
  <si>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66.02.500</t>
  </si>
  <si>
    <t>Central de alarme microprocessada, para até 125 zonas</t>
  </si>
  <si>
    <t>66.02.560</t>
  </si>
  <si>
    <t>Controlador de acesso com identificação por impressão digital (biometria) e software de gerenciamento</t>
  </si>
  <si>
    <t>66.08</t>
  </si>
  <si>
    <t>Equipamentos para sistema de segurança, vigilância e controle</t>
  </si>
  <si>
    <t>66.08.061</t>
  </si>
  <si>
    <t>66.08.100</t>
  </si>
  <si>
    <t>Rack fechado padrão metálico, 19 x 12 Us x 470 mm</t>
  </si>
  <si>
    <t>66.08.110</t>
  </si>
  <si>
    <t>Rack fechado padrão metálico, 19 x 20 Us x 470 mm</t>
  </si>
  <si>
    <t>66.08.111</t>
  </si>
  <si>
    <t>Rack fechado de piso padrão metálico, 19 x 24 Us x 570 mm</t>
  </si>
  <si>
    <t>66.08.115</t>
  </si>
  <si>
    <t>Rack fechado de piso padrão metálico, 19 x 44 Us x 770 mm</t>
  </si>
  <si>
    <t>66.08.131</t>
  </si>
  <si>
    <t>Monitor LCD ou LED colorido, tela plana de 21,5"</t>
  </si>
  <si>
    <t>66.08.240</t>
  </si>
  <si>
    <t>Filtro passivo e misturador de sinais VHF / UHF / CATV</t>
  </si>
  <si>
    <t>66.08.260</t>
  </si>
  <si>
    <t>Modulador de canais VHF / UHF / CATV / CFTV</t>
  </si>
  <si>
    <t>66.08.270</t>
  </si>
  <si>
    <t>Amplificador de linha VHF / UHF com conector de F-50 dB</t>
  </si>
  <si>
    <t>66.08.340</t>
  </si>
  <si>
    <t>Unidade de disco rígido (HD) externo de 5 TB</t>
  </si>
  <si>
    <t>66.08.400</t>
  </si>
  <si>
    <t>66.08.401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</si>
  <si>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</si>
  <si>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</si>
  <si>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</si>
  <si>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</si>
  <si>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</si>
  <si>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</si>
  <si>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</si>
  <si>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conservações e complementos - GRUPO 66</t>
  </si>
  <si>
    <t>66.20.150</t>
  </si>
  <si>
    <t>Guia organizadora de cabos para rack, 19´ 1 U</t>
  </si>
  <si>
    <t>66.20.170</t>
  </si>
  <si>
    <t>Guia organizadora de cabos para rack, 19´ 2 U</t>
  </si>
  <si>
    <t>66.20.202</t>
  </si>
  <si>
    <t>Instalação de câmera fixa para CFTV</t>
  </si>
  <si>
    <t>66.20.212</t>
  </si>
  <si>
    <t>Instalação de câmera móvel para CFTV</t>
  </si>
  <si>
    <t>66.20.221</t>
  </si>
  <si>
    <t>66.20.225</t>
  </si>
  <si>
    <t>Switch Gigabit 24 portas com capacidade de 10/100/1000/Mbps</t>
  </si>
  <si>
    <t>67</t>
  </si>
  <si>
    <t>CAPTAÇÃO, ADUÇÃO E TRATAMENTO DE ÁGUA E ESGOTO, EQUIPAMENTOS E SISTEMA</t>
  </si>
  <si>
    <t>67.02</t>
  </si>
  <si>
    <t>Tratamento</t>
  </si>
  <si>
    <t>67.02.160</t>
  </si>
  <si>
    <t>Medidor de vazão tipo calha Parshall com garganta W= 3´</t>
  </si>
  <si>
    <t>67.02.210</t>
  </si>
  <si>
    <t>Tela galvanizada revestida em poliamida, malha de 10 mm</t>
  </si>
  <si>
    <t>67.02.240</t>
  </si>
  <si>
    <t>Grade média em aço carbono, espaçamento de 2 cm com barras chatas de 1´ x 3/8´</t>
  </si>
  <si>
    <t>67.02.280</t>
  </si>
  <si>
    <t>Cesto em chapa de aço inoxidável com espessura de 1,5 mm e furos de 1/2´</t>
  </si>
  <si>
    <t>67.02.301</t>
  </si>
  <si>
    <t>Peneira estática em poliéster reforçado de fibra de vidro (PRFV) com tela de aço inoxidável AISI 304, malha de 1,5 mm, vazão de 50 l/s</t>
  </si>
  <si>
    <t>67.02.320</t>
  </si>
  <si>
    <t>Comporta em fibra de vidro (stop log) - espessura de 10 mm</t>
  </si>
  <si>
    <t>67.02.330</t>
  </si>
  <si>
    <t>67.02.400</t>
  </si>
  <si>
    <t>Tanque em fibra de vidro (PRFV) com quebra ondas, capacidade de 25.000 l e misturador interno vertical em aço inoxidável</t>
  </si>
  <si>
    <t>67.02.410</t>
  </si>
  <si>
    <t>68</t>
  </si>
  <si>
    <t>ELETRIFICAÇÃO, EQUIPAMENTOS E SISTEMA</t>
  </si>
  <si>
    <t>68.01</t>
  </si>
  <si>
    <t>Posteamento</t>
  </si>
  <si>
    <t>68.01.600</t>
  </si>
  <si>
    <t>Poste de concreto circular, 200 kg, H = 7,00 m</t>
  </si>
  <si>
    <t>68.01.620</t>
  </si>
  <si>
    <t>Poste de concreto circular, 200 kg, H = 9,00 m</t>
  </si>
  <si>
    <t>68.01.630</t>
  </si>
  <si>
    <t>Poste de concreto circular, 200 kg, H = 10,00 m</t>
  </si>
  <si>
    <t>68.01.640</t>
  </si>
  <si>
    <t>Poste de concreto circular, 200 kg, H = 11,00 m</t>
  </si>
  <si>
    <t>68.01.650</t>
  </si>
  <si>
    <t>Poste de concreto circular, 200 kg, H = 12,00 m</t>
  </si>
  <si>
    <t>68.01.670</t>
  </si>
  <si>
    <t>Poste de concreto circular, 300 kg, H = 9,00 m</t>
  </si>
  <si>
    <t>68.01.730</t>
  </si>
  <si>
    <t>Poste de concreto circular, 400 kg, H = 9,00 m</t>
  </si>
  <si>
    <t>68.01.740</t>
  </si>
  <si>
    <t>Poste de concreto circular, 400 kg, H = 10,00 m</t>
  </si>
  <si>
    <t>68.01.750</t>
  </si>
  <si>
    <t>Poste de concreto circular, 400 kg, H = 11,00 m</t>
  </si>
  <si>
    <t>68.01.760</t>
  </si>
  <si>
    <t>Poste de concreto circular, 400 kg, H = 12,00 m</t>
  </si>
  <si>
    <t>68.01.790</t>
  </si>
  <si>
    <t>Poste de concreto circular, 600 kg, H = 10,00 m</t>
  </si>
  <si>
    <t>68.01.800</t>
  </si>
  <si>
    <t>Poste de concreto circular, 600 kg, H = 11,00 m</t>
  </si>
  <si>
    <t>68.01.810</t>
  </si>
  <si>
    <t>Poste de concreto circular, 600 kg, H = 12,00 m</t>
  </si>
  <si>
    <t>68.01.850</t>
  </si>
  <si>
    <t>Poste de concreto circular, 1000 kg, H = 12,00 m</t>
  </si>
  <si>
    <t>68.02</t>
  </si>
  <si>
    <t>Estrutura específica</t>
  </si>
  <si>
    <t>68.02.010</t>
  </si>
  <si>
    <t>Estai</t>
  </si>
  <si>
    <t>68.02.020</t>
  </si>
  <si>
    <t>Estrutura tipo M1</t>
  </si>
  <si>
    <t>68.02.030</t>
  </si>
  <si>
    <t>Estrutura tipo M2</t>
  </si>
  <si>
    <t>68.02.040</t>
  </si>
  <si>
    <t>Estrutura tipo N3</t>
  </si>
  <si>
    <t>68.02.050</t>
  </si>
  <si>
    <t>Estrutura tipo M1 - N3</t>
  </si>
  <si>
    <t>68.02.060</t>
  </si>
  <si>
    <t>Estrutura tipo M4</t>
  </si>
  <si>
    <t>68.02.070</t>
  </si>
  <si>
    <t>Estrutura tipo N2</t>
  </si>
  <si>
    <t>68.02.090</t>
  </si>
  <si>
    <t>Estrutura tipo N4</t>
  </si>
  <si>
    <t>68.02.100</t>
  </si>
  <si>
    <t>Armação secundária tipo 1C - 2R</t>
  </si>
  <si>
    <t>68.02.110</t>
  </si>
  <si>
    <t>Armação secundária tipo 1C - 3R</t>
  </si>
  <si>
    <t>68.02.120</t>
  </si>
  <si>
    <t>Armação secundária tipo 2C - 3R</t>
  </si>
  <si>
    <t>68.02.140</t>
  </si>
  <si>
    <t>Armação secundária tipo 4C - 6R</t>
  </si>
  <si>
    <t>68.20</t>
  </si>
  <si>
    <t>Reparos, conservações e complementos - GRUPO 68</t>
  </si>
  <si>
    <t>68.20.010</t>
  </si>
  <si>
    <t>Recolocação de poste de madeira</t>
  </si>
  <si>
    <t>68.20.040</t>
  </si>
  <si>
    <t>Braçadeira circular em aço carbono galvanizado, diâmetro nominal de 140 até 300 mm</t>
  </si>
  <si>
    <t>68.20.050</t>
  </si>
  <si>
    <t>Cruzeta em aço carbono galvanizado perfil ´L´ 75 x 75 x 8 mm, comprimento 2500 mm</t>
  </si>
  <si>
    <t>68.20.120</t>
  </si>
  <si>
    <t>Bengala em PVC para ramal de entrada, diâmetro de 32 mm</t>
  </si>
  <si>
    <t>69</t>
  </si>
  <si>
    <t>TELEFONIA, LÓGICA E TRANSMISSÃO DE DADOS, EQUIPAMENTOS E SISTEMA</t>
  </si>
  <si>
    <t>69.03</t>
  </si>
  <si>
    <t>Distribuição e comando, caixas e equipamentos específicos</t>
  </si>
  <si>
    <t>69.03.090</t>
  </si>
  <si>
    <t>Aparelho telefônico multifrequencial, com teclas ´FLASH´, ´HOOK´, ´PAUSE´, ´LND´, ´MODE´</t>
  </si>
  <si>
    <t>69.03.130</t>
  </si>
  <si>
    <t>69.03.140</t>
  </si>
  <si>
    <t>69.03.310</t>
  </si>
  <si>
    <t>Caixa de tomada em poliamida e tampa para piso elevado, com 4 alojamentos para elétrica e até 8 alojamentos para telefonia e dados</t>
  </si>
  <si>
    <t>69.03.340</t>
  </si>
  <si>
    <t>Conector RJ-45 fêmea - categoria 6</t>
  </si>
  <si>
    <t>69.03.360</t>
  </si>
  <si>
    <t>Conector RJ-45 fêmea - categoria 6A</t>
  </si>
  <si>
    <t>69.03.400</t>
  </si>
  <si>
    <t>Central PABX híbrida de telefonia para 8 linhas tronco e 24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</si>
  <si>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</si>
  <si>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</si>
  <si>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</si>
  <si>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</si>
  <si>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</si>
  <si>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Estabilização de tensão</t>
  </si>
  <si>
    <t>69.05.010</t>
  </si>
  <si>
    <t>Estabilizador eletrônico de tensão, monofásico, com potência de 5 kVA</t>
  </si>
  <si>
    <t>69.05.040</t>
  </si>
  <si>
    <t>Estabilizador eletrônico de tensão, monofásico, com potência de 10 kVA</t>
  </si>
  <si>
    <t>69.05.230</t>
  </si>
  <si>
    <t>Estabilizador eletrônico de tensão, trifásico, com potência de 40 kVA</t>
  </si>
  <si>
    <t>69.06</t>
  </si>
  <si>
    <t>Sistemas ininterruptos de energia</t>
  </si>
  <si>
    <t>69.06.020</t>
  </si>
  <si>
    <t>Sistema ininterrupto de energia, trifásico on line de 10 kVA (220 V/220 V), com autonomia de 15 minutos</t>
  </si>
  <si>
    <t>69.06.030</t>
  </si>
  <si>
    <t>Sistema ininterrupto de energia, trifásico on line de 20 kVA (220 V/208 V-108 V), com autonomia 15 minutos</t>
  </si>
  <si>
    <t>69.06.040</t>
  </si>
  <si>
    <t>Sistema ininterrupto de energia, trifásico on line senoidal de 15 kVA (208 V/110 V), com autonomia de 15 minutos</t>
  </si>
  <si>
    <t>69.06.050</t>
  </si>
  <si>
    <t>Sistema ininterrupto de energia, monofásico, com potência de 2 kVA</t>
  </si>
  <si>
    <t>69.06.080</t>
  </si>
  <si>
    <t>Sistema ininterrupto de energia, monofásico on line senoidal de 5 kVA (220 V/110 V), com autonomia de 15 minutos</t>
  </si>
  <si>
    <t>69.06.100</t>
  </si>
  <si>
    <t>Sistema ininterrupto de energia, monofásico, com potência entre 5 a 7,5 kVA</t>
  </si>
  <si>
    <t>69.06.110</t>
  </si>
  <si>
    <t>Sistema ininterrupto de energia, monofásico de 600 VA (127 V/127 V), com autonomia de 10 a 15 minutos</t>
  </si>
  <si>
    <t>69.06.120</t>
  </si>
  <si>
    <t>Sistema ininterrupto de energia, trifásico on line senoidal de 10 kVA (220 V/110 V), com autonomia de 2 horas</t>
  </si>
  <si>
    <t>69.06.200</t>
  </si>
  <si>
    <t>Sistema ininterrupto de energia, trifásico on line de 20 kVA (220/127 V), com autonomia de 15 minutos</t>
  </si>
  <si>
    <t>69.06.210</t>
  </si>
  <si>
    <t>Sistema ininterrupto de energia, trifásico on line de 60 kVA (220/127 V), com autonomia de 15 minutos</t>
  </si>
  <si>
    <t>69.06.220</t>
  </si>
  <si>
    <t>Sistema ininterrupto de energia, trifásico on line de 80 kVA (220/127 V), com autonomia de 15 minutos</t>
  </si>
  <si>
    <t>69.06.240</t>
  </si>
  <si>
    <t>Sistema ininterrupto de energia, trifásico on line de 20 kVA (380/220 V), com autonomia de 15 minutos</t>
  </si>
  <si>
    <t>69.06.280</t>
  </si>
  <si>
    <t>Sistema ininterrupto de energia, trifásico on line senoidal de 5 kVA (220/110 V), com autonomia de 15 minutos</t>
  </si>
  <si>
    <t>69.06.290</t>
  </si>
  <si>
    <t>Sistema ininterrupto de energia, trifásico on line senoidal de 10 kVA (220/110 V), com autonomia de 10 a 15 minutos</t>
  </si>
  <si>
    <t>69.06.300</t>
  </si>
  <si>
    <t>Sistema ininterrupto de energia, trifásico on line senoidal de 50 kVA (220/110 V), com autonomia de 15 minutos</t>
  </si>
  <si>
    <t>69.06.320</t>
  </si>
  <si>
    <t>Sistema ininterrupto de energia, trifásico on line senoidal de 7,5 kVA (220/110 V), com autonomia de 15 minutos</t>
  </si>
  <si>
    <t>69.08</t>
  </si>
  <si>
    <t>Equipamentos para informática</t>
  </si>
  <si>
    <t>69.08.010</t>
  </si>
  <si>
    <t>Distribuidor interno óptico - 1 U para até 24 fibras</t>
  </si>
  <si>
    <t>69.09</t>
  </si>
  <si>
    <t>Sistema de rede</t>
  </si>
  <si>
    <t>69.09.250</t>
  </si>
  <si>
    <t>Patch cords de 1,50 ou 3,00 m - RJ-45 / RJ-45 - categoria 6A</t>
  </si>
  <si>
    <t>69.09.260</t>
  </si>
  <si>
    <t>Patch panel de 24 portas - categoria 6</t>
  </si>
  <si>
    <t>69.09.300</t>
  </si>
  <si>
    <t>Voice panel de 50 portas - categoria 3</t>
  </si>
  <si>
    <t>69.09.360</t>
  </si>
  <si>
    <t>Patch cords de 2,00 ou 3,00 m - RJ-45 / RJ-45 - categoria 6A</t>
  </si>
  <si>
    <t>69.09.370</t>
  </si>
  <si>
    <t>Transceptor Gigabit SX - LC conectável de formato pequeno (SFP)</t>
  </si>
  <si>
    <t>69.10</t>
  </si>
  <si>
    <t>Telecomunicações</t>
  </si>
  <si>
    <t>69.10.130</t>
  </si>
  <si>
    <t>Amplificador de potência para VHF e CATV-50 dB, frequência 40 a 550 MHz</t>
  </si>
  <si>
    <t>69.10.140</t>
  </si>
  <si>
    <t>Antena parabólica com captador de sinais e modulador de áudio e vídeo</t>
  </si>
  <si>
    <t>69.20</t>
  </si>
  <si>
    <t>Reparos, conservações e complementos - GRUPO 69</t>
  </si>
  <si>
    <t>69.20.010</t>
  </si>
  <si>
    <t>Arame de espinar em aço inoxidável nu, para TV a cabo</t>
  </si>
  <si>
    <t>69.20.040</t>
  </si>
  <si>
    <t>Isolador roldana em porcelana de 72 x 72 mm</t>
  </si>
  <si>
    <t>69.20.050</t>
  </si>
  <si>
    <t>Suporte para isolador roldana tipo DM, padrão TELEBRÁS</t>
  </si>
  <si>
    <t>69.20.070</t>
  </si>
  <si>
    <t>Fita em aço inoxidável para poste de 0,50 m x 19 mm, com fecho em aço inoxidável</t>
  </si>
  <si>
    <t>69.20.100</t>
  </si>
  <si>
    <t>Tampa para caixa R1, padrão TELEBRÁS</t>
  </si>
  <si>
    <t>69.20.110</t>
  </si>
  <si>
    <t>Tampa para caixa R2, padrão TELEBRÁS</t>
  </si>
  <si>
    <t>69.20.130</t>
  </si>
  <si>
    <t>Bloco de ligação interna para 10 pares, BLI-10</t>
  </si>
  <si>
    <t>69.20.140</t>
  </si>
  <si>
    <t>Bloco de ligação com engate rápido para 10 pares, BER-10</t>
  </si>
  <si>
    <t>69.20.170</t>
  </si>
  <si>
    <t>Calha de aço com 4 tomadas 2P+T - 250 V, com cabo</t>
  </si>
  <si>
    <t>69.20.180</t>
  </si>
  <si>
    <t>Cordão óptico duplex, multimodo com conector LC/LC - 2,5 m</t>
  </si>
  <si>
    <t>69.20.200</t>
  </si>
  <si>
    <t>Bandeja fixa para rack, 19" x 500 mm</t>
  </si>
  <si>
    <t>69.20.210</t>
  </si>
  <si>
    <t>Bandeja fixa para rack, 19" x 800 mm</t>
  </si>
  <si>
    <t>69.20.220</t>
  </si>
  <si>
    <t>Bandeja deslizante para rack, 19" x 800 mm</t>
  </si>
  <si>
    <t>69.20.230</t>
  </si>
  <si>
    <t>Calha de aço com 8 tomadas 2P+T - 250 V, com cabo</t>
  </si>
  <si>
    <t>69.20.240</t>
  </si>
  <si>
    <t>Calha de aço com 12 tomadas 2P+T - 250 V, com cabo</t>
  </si>
  <si>
    <t>69.20.250</t>
  </si>
  <si>
    <t>69.20.260</t>
  </si>
  <si>
    <t>Protetor de surto híbrido para rede de telecomunicações</t>
  </si>
  <si>
    <t>69.20.270</t>
  </si>
  <si>
    <t>Divisor interno com 1 entrada e 2 saídas - 75 Ohms</t>
  </si>
  <si>
    <t>69.20.280</t>
  </si>
  <si>
    <t>Divisor interno com 1 entrada e 4 saídas - 75 Ohms</t>
  </si>
  <si>
    <t>69.20.290</t>
  </si>
  <si>
    <t>Tomada blindada para VHF/UHF, CATV e FM, frequência 5 MHz a 1 GHz</t>
  </si>
  <si>
    <t>69.20.300</t>
  </si>
  <si>
    <t>Bloco de distribuição com protetor de surtos, para 10 pares, BTDG-10</t>
  </si>
  <si>
    <t>69.20.340</t>
  </si>
  <si>
    <t>Tomada para TV, tipo pino Jack, com placa</t>
  </si>
  <si>
    <t>69.20.350</t>
  </si>
  <si>
    <t>Caixa de emenda ventilada, em polipropileno, para até 200 pares</t>
  </si>
  <si>
    <t>97</t>
  </si>
  <si>
    <t>SINALIZAÇÃO E COMUNICAÇÃO VISUAL</t>
  </si>
  <si>
    <t>97.02</t>
  </si>
  <si>
    <t>Placas, pórticos e obeliscos arquitetônicos</t>
  </si>
  <si>
    <t>97.02.030</t>
  </si>
  <si>
    <t>Placa comemorativa em aço inoxidável escovado</t>
  </si>
  <si>
    <t>97.02.190</t>
  </si>
  <si>
    <t>Placa de identificação em acrílico com texto em vinil</t>
  </si>
  <si>
    <t>97.02.193</t>
  </si>
  <si>
    <t>97.02.194</t>
  </si>
  <si>
    <t>97.02.195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</si>
  <si>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</si>
  <si>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</si>
  <si>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</si>
  <si>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</si>
  <si>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</si>
  <si>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</si>
  <si>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97.02.210</t>
  </si>
  <si>
    <t>Placa de sinalização em PVC para ambientes</t>
  </si>
  <si>
    <t>97.03</t>
  </si>
  <si>
    <t>Pintura de letras e pictogramas</t>
  </si>
  <si>
    <t>97.03.010</t>
  </si>
  <si>
    <t>Sinalização com pictograma em tinta acrílica</t>
  </si>
  <si>
    <t>Sinalização horizontal com tinta vinílica ou acrílica</t>
  </si>
  <si>
    <t>97.05</t>
  </si>
  <si>
    <t>Placas, pórticos e sinalização viária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</si>
  <si>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</si>
  <si>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</si>
  <si>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</si>
  <si>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</si>
  <si>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97.05.130</t>
  </si>
  <si>
    <t>Colocação de placa em suporte de madeira / metálico - solo</t>
  </si>
  <si>
    <t>97.05.140</t>
  </si>
  <si>
    <t>Suporte de perfil metálico galvanizado</t>
  </si>
  <si>
    <t>98</t>
  </si>
  <si>
    <t>ARQUITETURA DE INTERIORES</t>
  </si>
  <si>
    <t>98.02</t>
  </si>
  <si>
    <t>Mobiliário</t>
  </si>
  <si>
    <t>98.02.210</t>
  </si>
  <si>
    <t>Banco de madeira com encosto e pés em ferro fundido pintado</t>
  </si>
  <si>
    <t>ORÇAMENTO</t>
  </si>
  <si>
    <t>Obra:</t>
  </si>
  <si>
    <t>Local:</t>
  </si>
  <si>
    <t>Data:</t>
  </si>
  <si>
    <t>COM DESONERAÇÃO</t>
  </si>
  <si>
    <t>ITEM</t>
  </si>
  <si>
    <t>FONTE</t>
  </si>
  <si>
    <t>CÓDIGO</t>
  </si>
  <si>
    <t>DESCRIÇÃO</t>
  </si>
  <si>
    <t>UNID.</t>
  </si>
  <si>
    <t>QUANT.</t>
  </si>
  <si>
    <t>VALOR UNIT.</t>
  </si>
  <si>
    <t>TOTAL</t>
  </si>
  <si>
    <t>Instalação do Canteiro de Obras</t>
  </si>
  <si>
    <t>1.1</t>
  </si>
  <si>
    <t>CPOS</t>
  </si>
  <si>
    <r>
      <rPr>
        <b/>
        <sz val="16"/>
        <rFont val="Arial"/>
        <charset val="134"/>
      </rPr>
      <t>Prefeitura do Município de Amparo</t>
    </r>
    <r>
      <rPr>
        <b/>
        <sz val="14"/>
        <rFont val="Arial"/>
        <charset val="134"/>
      </rPr>
      <t xml:space="preserve">
</t>
    </r>
    <r>
      <rPr>
        <b/>
        <sz val="11"/>
        <rFont val="Arial"/>
        <charset val="134"/>
      </rPr>
      <t>Secretaria Municipal de Desenvolvimento Urbano</t>
    </r>
  </si>
  <si>
    <t>CRONOGRAMA FÍSICO FINANCEIRO</t>
  </si>
  <si>
    <t>Item</t>
  </si>
  <si>
    <t>ETAPAS DA OBRA</t>
  </si>
  <si>
    <t>VALORES R$</t>
  </si>
  <si>
    <t>PERCENTUAL</t>
  </si>
  <si>
    <t>MÊS  1</t>
  </si>
  <si>
    <t>MÊS 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</si>
  <si>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</si>
  <si>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</si>
  <si>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</si>
  <si>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</si>
  <si>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</si>
  <si>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</si>
  <si>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</si>
  <si>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</si>
  <si>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</si>
  <si>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</si>
  <si>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TOTAL GERAL</t>
  </si>
  <si>
    <t>TOTAL ACUMULADO</t>
  </si>
  <si>
    <t>DEMONSTRATIVO DO BDI</t>
  </si>
  <si>
    <t>PREFEITURA MUNICIPAL DE AMPARO</t>
  </si>
  <si>
    <t>COMPONENTES DO BDI</t>
  </si>
  <si>
    <t>TAXA</t>
  </si>
  <si>
    <t>AC</t>
  </si>
  <si>
    <t>TAXA ADMINISTRAÇÃO CENTRAL</t>
  </si>
  <si>
    <t>DF</t>
  </si>
  <si>
    <t>TAXA DAS DESPESAS FINANCEIRAS</t>
  </si>
  <si>
    <t>R</t>
  </si>
  <si>
    <t>TAXA DE RISCO / SEGURO / GARANTIA</t>
  </si>
  <si>
    <t>I</t>
  </si>
  <si>
    <t>TAXA DE TRIBUTOS</t>
  </si>
  <si>
    <t>L</t>
  </si>
  <si>
    <t>TAXA DE LUCRO</t>
  </si>
  <si>
    <t>LDI  =</t>
  </si>
  <si>
    <t xml:space="preserve"> ((((1+AC/100)*(1+DF/100)*(1+R/100)*(1+L/100))/(1-(I/100)))-1)*100 = </t>
  </si>
  <si>
    <t>Muro de arrimo da Rua Roma  - Amparo / SP</t>
  </si>
  <si>
    <t>Muro de Arrimo em Concreto Armado</t>
  </si>
  <si>
    <t>01.06.021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</si>
  <si>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</si>
  <si>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</si>
  <si>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</si>
  <si>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</si>
  <si>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</si>
  <si>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</si>
  <si>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01.20.691</t>
  </si>
  <si>
    <t>Levantamento planimétrico cadastral com áreas ocupadas predominantemente por comunidades - área até 20.000 m² (mínimo de 3.500 m²)</t>
  </si>
  <si>
    <t>01.20.701</t>
  </si>
  <si>
    <t>01.20.711</t>
  </si>
  <si>
    <t>01.20.721</t>
  </si>
  <si>
    <t>Levantamento planimétrico cadastral com áreas até 50% de ocupação - área até 20.000 m² (mínimo de 3.500 m²)</t>
  </si>
  <si>
    <t>01.20.731</t>
  </si>
  <si>
    <t>01.20.741</t>
  </si>
  <si>
    <t>01.20.751</t>
  </si>
  <si>
    <t>Levantamento planimétrico cadastral com áreas acima de 50% de ocupação - área até 20.000 m² (mínimo de 4.000 m²)</t>
  </si>
  <si>
    <t>01.20.761</t>
  </si>
  <si>
    <t>01.20.771</t>
  </si>
  <si>
    <t>01.20.781</t>
  </si>
  <si>
    <t>Levantamento planialtimétrico cadastral com áreas ocupadas predominantemente por comunidades - área até 20.000 m² (mínimo de 3.500 m²)</t>
  </si>
  <si>
    <t>01.20.791</t>
  </si>
  <si>
    <t>01.20.801</t>
  </si>
  <si>
    <t>01.20.811</t>
  </si>
  <si>
    <t>Levantamento planialtimétrico cadastral com áreas até 50% de ocupação - área até 20.000 m² (mínimo de 4.000 m²)</t>
  </si>
  <si>
    <t>01.20.821</t>
  </si>
  <si>
    <t>01.20.831</t>
  </si>
  <si>
    <t>01.20.841</t>
  </si>
  <si>
    <t>Levantamento planialtimétrico cadastral com áreas acima de 50% de ocupação - área até 20.000 m² (mínimo de 3.500 m²)</t>
  </si>
  <si>
    <t>01.20.851</t>
  </si>
  <si>
    <t>01.20.861</t>
  </si>
  <si>
    <t>01.20.871</t>
  </si>
  <si>
    <t>Levantamento planialtimétrico cadastral em área rural até 2 alqueires (mínimo de 10.000 m²)</t>
  </si>
  <si>
    <t>01.20.881</t>
  </si>
  <si>
    <t>01.20.891</t>
  </si>
  <si>
    <t>01.20.901</t>
  </si>
  <si>
    <t>01.20.911</t>
  </si>
  <si>
    <t>Transporte de referência de nível (RN) - classe IIN (mínimo de 2 km)</t>
  </si>
  <si>
    <t>01.20.921</t>
  </si>
  <si>
    <t>Implantação de marcos através de levantamento com GPS (mínimo de 3 marcos)</t>
  </si>
  <si>
    <t>Furação para até 10mm x 100mm em concreto armado, inclusive colagem de armadura (para até 8mm)</t>
  </si>
  <si>
    <t>Furação para 12,5mm x 100mm em concreto armado, inclusive colagem de armadura (para 10mm)</t>
  </si>
  <si>
    <t>Furação para 16mm x 100mm em concreto armado, inclusive colagem de armadura (para 12,5mm)</t>
  </si>
  <si>
    <t>Furação para até 10mm x 150mm em concreto armado, inclusive colagem de armadura (para até 8mm)</t>
  </si>
  <si>
    <t>Furação para 12,5mm x 150mm em concreto armado, inclusive colagem de armadura (para 10mm)</t>
  </si>
  <si>
    <t>Furação para 16mm x 150mm em concreto armado, inclusive colagem de armadura (para 12,5mm)</t>
  </si>
  <si>
    <t>Furação para 20mm x 150mm em concreto armado, inclusive colagem de armadura (para 16mm)</t>
  </si>
  <si>
    <t>Furação para até 10mm x 200mm em concreto armado, inclusive colagem de armadura (para 8mm)</t>
  </si>
  <si>
    <t>Furação para 12,5mm x 200mm em concreto armado, inclusive colagem de armadura (para 10mm)</t>
  </si>
  <si>
    <t>Furação para 16mm x 200mm em concreto armado, inclusive colagem de armadura (para 12,5mm)</t>
  </si>
  <si>
    <t>Furação para 20mm x 200mm em concreto armado, inclusive colagem de armadura (para 16mm)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</si>
  <si>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</si>
  <si>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</si>
  <si>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</si>
  <si>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</si>
  <si>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</si>
  <si>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Fibra de carbono para reforço estrutural de alta resistência - 300 g/m²</t>
  </si>
  <si>
    <t>Projeto e implementação de controle ambiental de obra</t>
  </si>
  <si>
    <t>01.27.061</t>
  </si>
  <si>
    <t>01.27.071</t>
  </si>
  <si>
    <t>01.27.091</t>
  </si>
  <si>
    <t>Revestimento interno de poço profundo tubo de aço preto liso calandrado, diâmetro de 16" (406,40 mm)</t>
  </si>
  <si>
    <t>02.01.021</t>
  </si>
  <si>
    <t>02.01.171</t>
  </si>
  <si>
    <t>02.05.202</t>
  </si>
  <si>
    <t>02.05.212</t>
  </si>
  <si>
    <t>Locação de plataforma elevatória articulada, com altura aproximada de 12,5m, capacidade de carga de 227 kg, elétrica</t>
  </si>
  <si>
    <t>Locação de plataforma elevatória articulada, com altura aproximada de 20 m, capacidade de carga de 227 kg, diesel</t>
  </si>
  <si>
    <t>Limpeza manual do terreno, inclusive troncos até 5 cm de diâmetro, com caminhão à disposição dentro da obra, até o raio de 1 km</t>
  </si>
  <si>
    <t>Limpeza mecanizada do terreno, inclusive troncos até 15 cm de diâmetro, com caminhão à disposição dentro e fora da obra, com transporte no raio de até 1 km</t>
  </si>
  <si>
    <t>Limpeza mecanizada do terreno, inclusive troncos com diâmetro acima de 15 cm até 50 cm, com caminhão à disposição dentro da obra, até o raio de 1 km</t>
  </si>
  <si>
    <t>Corte e derrubada de eucalipto (1° corte) - idade até 4 anos</t>
  </si>
  <si>
    <t>Corte e derrubada de eucalipto (1° corte) - idade acima de 4 anos</t>
  </si>
  <si>
    <t>Demolição mecanizada de concreto armado, inclusive fragmentação, carregamento, transporte até 1 quilômetro e descarregamento</t>
  </si>
  <si>
    <t>Demolição mecanizada de concreto simples, inclusive fragmentação, carregamento, transporte até 1 quilômetro e descarregamento</t>
  </si>
  <si>
    <t>Demolição mecanizada de pavimento ou piso em concreto, inclusive fragmentação, carregamento, transporte até 1 quilômetro e descarregamento</t>
  </si>
  <si>
    <t>Demolição mecanizada de sarjeta ou sarjetão, inclusive fragmentação, carregamento, transporte até 1 quilômetro e descarregamento</t>
  </si>
  <si>
    <t>Desmonte (levantamento) mecanizado de pavimento em paralelepípedo ou lajota de concreto, inclusive carregamento, transporte até 1 quilômetro e descarregamento</t>
  </si>
  <si>
    <t>Demolição (levantamento) mecanizada de pavimento asfáltico, inclusive carregamento, transporte até 1 quilômetro e descarregamento</t>
  </si>
  <si>
    <t>Fresagem de pavimento asfáltico com espessura até 5 cm, inclusive carregamento, transporte até 1 quilômetro e descarregamento</t>
  </si>
  <si>
    <t>Fresagem de pavimento asfáltico com espessura até 5 cm, inclusive remoção do material fresado até 10 quilômetros e varrição</t>
  </si>
  <si>
    <t>03.16</t>
  </si>
  <si>
    <t>Remoção de sinalização horizontal</t>
  </si>
  <si>
    <t>03.16.010</t>
  </si>
  <si>
    <t>Remoção de sinalização horizontal existente</t>
  </si>
  <si>
    <t>03.16.011</t>
  </si>
  <si>
    <t>Remoção de tacha/tachões</t>
  </si>
  <si>
    <t>Retirada de forro, brise e fachada</t>
  </si>
  <si>
    <t>Retirada de sistema de fixação ou tarugamento de forro</t>
  </si>
  <si>
    <t>04.08.100</t>
  </si>
  <si>
    <t>Retirada de armário em madeira ou metal</t>
  </si>
  <si>
    <t>Remoção de base de fusível tipo Diazed</t>
  </si>
  <si>
    <t>Remoção de chave automática da boia</t>
  </si>
  <si>
    <t>04.19.190</t>
  </si>
  <si>
    <t>Remoção de isolador galvanizado uso geral</t>
  </si>
  <si>
    <t>Retirada manual de guia pré-moldada, inclusive limpeza, carregamento, transporte até 1 quilômetro e descarregamento</t>
  </si>
  <si>
    <t>Retirada manual de paralelepípedo ou lajota de concreto, inclusive limpeza, carregamento, transporte até 1 quilômetro e descarregamento</t>
  </si>
  <si>
    <t>Carregamento mecanizado de entulho fragmentado, com caminhão à disposição dentro da obra, até o raio de 1 km</t>
  </si>
  <si>
    <t>Taxa de destinação de resíduo sólido em aterro, tipo inerte</t>
  </si>
  <si>
    <t>Escavação manual em solo de 1ª e 2ª categoria em vala ou cava até 1,5 m</t>
  </si>
  <si>
    <t>Escavação manual em solo de 1ª e 2ª categoria em vala ou cava além de 1,5 m</t>
  </si>
  <si>
    <t>Carga e remoção de terra até a distância média de 1 km</t>
  </si>
  <si>
    <t>Escavação mecanizada de valas ou cavas com profundidade de até 2 m</t>
  </si>
  <si>
    <t>Escavação mecanizada de valas ou cavas com profundidade de até 3 m</t>
  </si>
  <si>
    <t>Escavação mecanizada de valas ou cavas com profundidade de até 4 m</t>
  </si>
  <si>
    <t>Escavação mecanizada de valas ou cavas com profundidade acima de 4 m, com escavadeira hidráulica</t>
  </si>
  <si>
    <t>Escoramento com estacas pranchas metálicas - profundidade até 4 m</t>
  </si>
  <si>
    <t>Escoramento com estacas pranchas metálicas - profundidade até 6 m</t>
  </si>
  <si>
    <t>Escoramento com estacas pranchas metálicas - profundidade até 8 m</t>
  </si>
  <si>
    <t>Geomembrana em polietileno de alta densidade PEAD de 1 mm</t>
  </si>
  <si>
    <t>Ponteiras filtrantes, profundidade até 5 m</t>
  </si>
  <si>
    <t>Gabião tipo caixa em tela metálica, altura de 0,5 m, com revestimento liga zinco/alumínio, malha hexagonal 8/10 cm, fio diâmetro 2,7 mm, independente do formato ou utilização</t>
  </si>
  <si>
    <t>Gabião tipo caixa em tela metálica, altura de 1 m, com revestimento liga zinco/alumínio, malha hexagonal 8/10 cm, fio diâmetro 2,7 mm, independente do formato ou utilização</t>
  </si>
  <si>
    <t>Desmontagem de forma em madeira para estrutura de laje, com tábuas</t>
  </si>
  <si>
    <t>Concreto usinado, fck = 20 MPa</t>
  </si>
  <si>
    <t>Concreto usinado, fck = 25 MPa</t>
  </si>
  <si>
    <t>Concreto usinado, fck = 30 MPa</t>
  </si>
  <si>
    <t>Concreto usinado, fck = 35 MPa</t>
  </si>
  <si>
    <t>Concreto usinado, fck = 40 MPa</t>
  </si>
  <si>
    <t>Concreto usinado, fck = 20 MPa - para bombeamento</t>
  </si>
  <si>
    <t>Concreto usinado, fck = 25 MPa - para bombeamento</t>
  </si>
  <si>
    <t>Concreto usinado, fck = 30 MPa - para bombeamento</t>
  </si>
  <si>
    <t>Concreto usinado, fck = 35 MPa - para bombeamento</t>
  </si>
  <si>
    <t>Concreto usinado, fck = 40 MPa - para bombeamento</t>
  </si>
  <si>
    <t>Concreto usinado, fck = 20 MPa - para bombeamento em estaca hélice contínua</t>
  </si>
  <si>
    <t>Concreto usinado, fck = 25 MPa - para perfil extrudado</t>
  </si>
  <si>
    <t>Concreto preparado no local, fck = 20 MPa</t>
  </si>
  <si>
    <t>Concreto preparado no local, fck = 30 MPa</t>
  </si>
  <si>
    <t>Concreto ciclópico - fornecimento e aplicação (com 30% de pedra rachão), concreto fck 15 Mpa</t>
  </si>
  <si>
    <t xml:space="preserve"> </t>
  </si>
  <si>
    <t>11.18.220</t>
  </si>
  <si>
    <t>Enchimento de nichos com poliestireno expandido do tipo EPS-5F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</si>
  <si>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</si>
  <si>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</si>
  <si>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</si>
  <si>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</si>
  <si>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</si>
  <si>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</si>
  <si>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</si>
  <si>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</si>
  <si>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</si>
  <si>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</si>
  <si>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</si>
  <si>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</si>
  <si>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</si>
  <si>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</si>
  <si>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</si>
  <si>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</si>
  <si>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</si>
  <si>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</si>
  <si>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</si>
  <si>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</si>
  <si>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</si>
  <si>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</si>
  <si>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</si>
  <si>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</si>
  <si>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</si>
  <si>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</si>
  <si>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</si>
  <si>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</si>
  <si>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15.03.150</t>
  </si>
  <si>
    <t>Fornecimento e montagem de estrutura metálica em perfil metalon, sem pintura</t>
  </si>
  <si>
    <t>16.33.022</t>
  </si>
  <si>
    <t>16.33.052</t>
  </si>
  <si>
    <t>16.33.062</t>
  </si>
  <si>
    <t>16.33.082</t>
  </si>
  <si>
    <t>16.33.102</t>
  </si>
  <si>
    <t>17.02.160</t>
  </si>
  <si>
    <t>Piso com requadro em concreto simples com controle de fck= 20 MPa</t>
  </si>
  <si>
    <t>Piso com requadro em concreto simples com controle de fck= 25 MPa</t>
  </si>
  <si>
    <t>18.07.021</t>
  </si>
  <si>
    <t>Placa cerâmica não esmaltada extrudada de alta resistência química e mecânica, espessura de 9 mm, uso industrial, assentado com argamassa colante industrial</t>
  </si>
  <si>
    <t>Rodapé em placa cerâmica não esmaltada extrudada para área com altas temperaturas, de alta resistência química e mecânica, altura de 10cm, uso industrial e cozinhas profissionais, assentado com argamassa industrializada</t>
  </si>
  <si>
    <t>19.01.022</t>
  </si>
  <si>
    <t>Revestimento em granito, espessura de 2 cm, acabamento polido</t>
  </si>
  <si>
    <t>19.01.062</t>
  </si>
  <si>
    <t>Peitoril e/ou soleira em granito, espessura de 2 cm e largura até 20 cm, acabamento polido</t>
  </si>
  <si>
    <t>19.01.064</t>
  </si>
  <si>
    <t>Peitoril e/ou soleira em granito, espessura de 2 cm e largura de 21 cm até 30 cm, acabamento polido</t>
  </si>
  <si>
    <t>19.01.122</t>
  </si>
  <si>
    <t>Degrau e espelho de granito, espessura de 2 cm, acabamento polido</t>
  </si>
  <si>
    <t>19.01.322</t>
  </si>
  <si>
    <t>Rodapé em granito, espessura de 2 cm e altura de 7 cm, acabamento polido</t>
  </si>
  <si>
    <t>19.01.324</t>
  </si>
  <si>
    <t>Rodapé em granito, espessura de 2 cm e altura de 7,1 cm até 10 cm, acabamento polido</t>
  </si>
  <si>
    <t>19.01.412</t>
  </si>
  <si>
    <t>Revestimento em granito, espessura de 2 cm, acabamento jateado</t>
  </si>
  <si>
    <t>19.01.422</t>
  </si>
  <si>
    <t>Rodapé em granito, espessura de 2 cm e altura de 7 cm, acabamento jateado</t>
  </si>
  <si>
    <t>19.01.432</t>
  </si>
  <si>
    <t>Degrau e espelho em granito, espessura de 2 cm, acabamento jateado</t>
  </si>
  <si>
    <t>19.01.442</t>
  </si>
  <si>
    <t>Peitoril e/ou soleira em granito, espessura de 2 cm e largura de 20 a 30cm, acabamento jateado</t>
  </si>
  <si>
    <t>21.01.160</t>
  </si>
  <si>
    <t>Revestimento em grama sintética, com espessura de 20 a 32 mm</t>
  </si>
  <si>
    <t>21.02.071</t>
  </si>
  <si>
    <t>Revestimento vinílico em manta, espessura total de 2mm, resistente a lavagem com hipoclorito</t>
  </si>
  <si>
    <t>21.03.152</t>
  </si>
  <si>
    <t>Revestimento em placas de alumínio composto "ACM", espessura de 4 mm e acabamento em PVDF, na cor verde</t>
  </si>
  <si>
    <t>21.20.500</t>
  </si>
  <si>
    <t>Cantoneira em alumínio antiderrapante de 50 x 30 mm</t>
  </si>
  <si>
    <t>22.20.011</t>
  </si>
  <si>
    <t>Placa em lã de vidro revestida em PVC, auto extinguível</t>
  </si>
  <si>
    <t>Caixilho em madeira maxim-ar</t>
  </si>
  <si>
    <t>Folha de porta lisa comum - 60 x 210 cm</t>
  </si>
  <si>
    <t>Folha de porta lisa comum - 70 x 210 cm</t>
  </si>
  <si>
    <t>Folha de porta lisa comum - 80 x 210 cm</t>
  </si>
  <si>
    <t>Folha de porta lisa comum - 90 x 210 cm</t>
  </si>
  <si>
    <t>Folha de porta em laminado fenólico melamínico com acabamento liso - 70 x 210 cm</t>
  </si>
  <si>
    <t>Folha de porta em laminado fenólico melamínico com acabamento liso - 90 x 210 cm</t>
  </si>
  <si>
    <t>Folha de porta em laminado fenólico melamínico com acabamento liso - 80 x 210 cm</t>
  </si>
  <si>
    <t>Tela de proteção tipo mosquiteira em aço galvanizado, com requadro em perfis de ferro</t>
  </si>
  <si>
    <t>Grade de segurança em aço SAE 1045, para janela, diâmetro 1´, sem têmpera e revenimento</t>
  </si>
  <si>
    <t>Porta de segurança de abrir em grade de aço SAE 1045, diâmetro 1´, completa, sem têmpera e revenimento</t>
  </si>
  <si>
    <t>Porta de segurança de abrir em grade de aço SAE 1045 chapeada, diâmetro 1´, completa, sem têmpera e revenimento</t>
  </si>
  <si>
    <t>Porta de segurança de abrir em grade de aço SAE 1045, diâmetro 1´, com ferrolho longo embutido em caixa, completa, sem têmpera e revenimento</t>
  </si>
  <si>
    <t>Portão de segurança de abrir em grade de aço SAE 1045 chapeado, para muralha, diâmetro 1´, completo, sem têmpera e revenimento</t>
  </si>
  <si>
    <t>Grade de segurança em aço SAE 1045, para janela, diâmetro 1´, com têmpera e revenimento</t>
  </si>
  <si>
    <t>Porta de segurança de abrir em grade de aço SAE 1045, diâmetro 1´, completa, com têmpera e revenimento</t>
  </si>
  <si>
    <t>Porta de segurança de abrir em grade de aço SAE 1045 chapeada, diâmetro 1´, completa, com têmpera e revenimento</t>
  </si>
  <si>
    <t>Porta de segurança de abrir em grade de aço SAE 1045, diâmetro 1´, com ferrolho longo embutido em caixa, completa, com têmpera e revenimento</t>
  </si>
  <si>
    <t>Porta de segurança de abrir em grade de aço SAE 1045 chapeada, com isolamento acústico, diâmetro 1´, completa, com têmpera e revenimento</t>
  </si>
  <si>
    <t>Portão de segurança de abrir em grade de aço SAE 1045 chapeado, para muralha, diâmetro 1´, completo, com têmpera e revenimento</t>
  </si>
  <si>
    <t>Guichê de segurança em grade de aço SAE 1045, diâmetro de 1´', com têmpera e revenimento</t>
  </si>
  <si>
    <t>Guichê de segurança em grade de aço SAE 1045, diâmetro de 1´', sem têmpera e revenimento</t>
  </si>
  <si>
    <t>Guarda-corpo com vidro de 8 mm, em tubo de aço galvanizado, diâmetro 1 1/2´</t>
  </si>
  <si>
    <t>Chapa perfurada em aço SAE 1020, furos redondos de diâmetro 25 mm, espessura 1/4´ - inclusive soldagem</t>
  </si>
  <si>
    <t>Caixilho em alumínio maxim-ar com vidro, linha comercial</t>
  </si>
  <si>
    <t>Caixilho em alumínio maxim-ar, sob medida</t>
  </si>
  <si>
    <t>Caixilho fixo em alumínio, sob medida - branco</t>
  </si>
  <si>
    <t>25.01.361</t>
  </si>
  <si>
    <t>Caixilho em alumínio maxim-ar com vidro - branco</t>
  </si>
  <si>
    <t>25.01.371</t>
  </si>
  <si>
    <t>Caixilho em alumínio basculante com vidro - branco</t>
  </si>
  <si>
    <t>Caixilho em alumínio de correr com vidro - branco</t>
  </si>
  <si>
    <t>Caixilho em alumínio anodizado maxim-ar</t>
  </si>
  <si>
    <t>Caixilho em alumínio maxim-ar, tipo fachada</t>
  </si>
  <si>
    <t>Caixilho em alumínio com pintura eletrostática, maxim-ar, sob medida - branco</t>
  </si>
  <si>
    <t>Caixilho em alumínio anodizado maxim-ar, sob medida - bronze/preto</t>
  </si>
  <si>
    <t>25.02.042</t>
  </si>
  <si>
    <t>Porta de correr em alumínio tipo lambri branco, sob medida</t>
  </si>
  <si>
    <t>25.02.211</t>
  </si>
  <si>
    <t>Porta veneziana de abrir em alumínio - cor branca</t>
  </si>
  <si>
    <t>25.02.221</t>
  </si>
  <si>
    <t>Porta de correr em alumínio com veneziana e vidro - cor branca</t>
  </si>
  <si>
    <t>Tela de proteção tipo mosquiteira removível, em fibra de vidro com revestimento em PVC e requadro em alumínio</t>
  </si>
  <si>
    <t>26.01.348</t>
  </si>
  <si>
    <t>Vidro multilaminado de alta segurança, proteção balística nível III</t>
  </si>
  <si>
    <t>Vidro multilaminado de alta segurança em policarbonato, proteção balística nível III</t>
  </si>
  <si>
    <t>26.01.460</t>
  </si>
  <si>
    <t>Vidros float monolíticos verde de 6 mm</t>
  </si>
  <si>
    <t>Vidro laminado temperado jateado de 8 mm</t>
  </si>
  <si>
    <t>Espelho em vidro cristal liso, espessura de 4 mm</t>
  </si>
  <si>
    <t>27.04.031</t>
  </si>
  <si>
    <t>Caixilho de correr em PVC com vidro e persiana</t>
  </si>
  <si>
    <t>27.04.052</t>
  </si>
  <si>
    <t>Cantoneira adesiva em vinil de alto impacto</t>
  </si>
  <si>
    <t>Ferragem completa com maçaneta tipo alavanca, para porta externa com 1 folha</t>
  </si>
  <si>
    <t>Ferragem completa com maçaneta tipo alavanca, para porta externa com 2 folhas</t>
  </si>
  <si>
    <t>Ferragem completa com maçaneta tipo alavanca, para porta interna com 1 folha</t>
  </si>
  <si>
    <t>Ferragem completa com maçaneta tipo alavanca, para porta interna com 2 folhas</t>
  </si>
  <si>
    <t>Cadeado de latão com cilindro de alta segurança, com 16 pinos e tetra-chave - 70mm</t>
  </si>
  <si>
    <t>28.20.860</t>
  </si>
  <si>
    <t>Veda porta/veda fresta com escova em alumínio branco</t>
  </si>
  <si>
    <t>Cabo em aço galvanizado com alma de aço, diâmetro de 3/8´ (9,52 mm)</t>
  </si>
  <si>
    <t>ACESSIBILIDADE</t>
  </si>
  <si>
    <t>30.01.061</t>
  </si>
  <si>
    <t>Barra de apoio lateral para lavatório, para pessoas com mobilidade reduzida, em tubo de aço inoxidável de 1.1/4", comprimento 25 a 30 cm</t>
  </si>
  <si>
    <t>30.03.032</t>
  </si>
  <si>
    <t>Purificador de pressão elétrico em chapa eletrozincado pré-pintada e tampo em aço inoxidável, capacidade de refrigeração de 2,75 l/h</t>
  </si>
  <si>
    <t>30.03.042</t>
  </si>
  <si>
    <t>Purificador de pressão elétrico em chapa eletrozincado pré-pintada e tampo em aço inoxidável, capacidade de refrigeração de 7,2 l/h</t>
  </si>
  <si>
    <t>Revestimento em borracha sintética colorida de 5 mm, para sinalização tátil de alerta / direcional - assentamento argamassado</t>
  </si>
  <si>
    <t>Revestimento em borracha sintética colorida de 5 mm, para sinalização tátil de alerta / direcional - colado</t>
  </si>
  <si>
    <t>Sistema de alarme PNE com indicador audiovisual, para pessoas com mobilidade reduzida ou cadeirante</t>
  </si>
  <si>
    <t>Sistema de alarme PNE com indicador audiovisual, sistema sem fio (Wireless), para pessoas com mobilidade reduzida ou cadeirante</t>
  </si>
  <si>
    <t>30.06.124</t>
  </si>
  <si>
    <t>Sinalização com pictograma autoadesivo em policarbonato para piso 80 cm x 120 cm - área de resgate</t>
  </si>
  <si>
    <t>Bacia sifonada de louça para pessoas com mobilidade reduzida - capacidade de 6 litros</t>
  </si>
  <si>
    <t>Espuma flexível de poliuretano poliéter/poliéster para absorção acústica, espessura de 50 mm</t>
  </si>
  <si>
    <t>Manta termoacústica em fibra cerâmica aluminizada, espessura de 38 mm</t>
  </si>
  <si>
    <t>Reparo de trincas rasas até 5 mm de largura, na massa</t>
  </si>
  <si>
    <t>Hidrorepelente incolor para fachada à base de silano-siloxano oligomérico disperso em água</t>
  </si>
  <si>
    <t>Hidrorepelente incolor para fachada à base de silano-siloxano oligomérico disperso em solvente</t>
  </si>
  <si>
    <t>33.07.303</t>
  </si>
  <si>
    <t>Proteção passiva contra incêndio com tinta intumescente, com tempo requerido de resistência ao fogo TRRF = 60 min - aplicação em estrutura metálica</t>
  </si>
  <si>
    <t>33.07.304</t>
  </si>
  <si>
    <t>Proteção passiva contra incêndio com tinta intumescente, com tempo requerido de resistência ao fogo TRRF = 120 min - aplicação em estrutura metálica</t>
  </si>
  <si>
    <t>33.09.021</t>
  </si>
  <si>
    <t>Tinta acrílica para faixas demarcatórias</t>
  </si>
  <si>
    <t>Proteção passiva contra incêndio com tinta intumescente, tempo requerido de resistência ao fogo TRRF = 60 minutos - aplicação em painéis de gesso acartonado</t>
  </si>
  <si>
    <t>Proteção passiva contra incêndio com tinta intumescente, tempo requerido de resistência ao fogo TRRF = 120 minutos - aplicação em painéis de gesso acartonado</t>
  </si>
  <si>
    <t>33.11.050</t>
  </si>
  <si>
    <t>Esmalte à base água em superfície metálica, inclusive preparo</t>
  </si>
  <si>
    <t>34.04.164</t>
  </si>
  <si>
    <t>Árvore ornamental tipo Falso barbatimão - h = 2,00 m</t>
  </si>
  <si>
    <t>34.04.166</t>
  </si>
  <si>
    <t>Árvore ornamental tipo Aroeira salsa - h= 2,00 m</t>
  </si>
  <si>
    <t>Cerca em arame farpado com mourões de concreto, com ponta inclinada - 12 fiadas</t>
  </si>
  <si>
    <t>Gradil em aço galvanizado eletrofundido, malha 65 x 132 mm e pintura eletrostática</t>
  </si>
  <si>
    <t>Corte, recorte e remoção</t>
  </si>
  <si>
    <t>Banco em concreto pré-moldado, comprimento 150 cm</t>
  </si>
  <si>
    <t>Banco em concreto pré-moldado com pés vazados, comprimento 200 cm</t>
  </si>
  <si>
    <t>Banco em concreto pré-moldado com 3 pés, comprimento 300 cm</t>
  </si>
  <si>
    <t>Conjunto de 4 lixeiras para coleta seletiva, com tampa basculante, capacidade 50 litros</t>
  </si>
  <si>
    <t>Caixa base lateral tipo ´N´ (1300 x 400 x 250) mm</t>
  </si>
  <si>
    <t>Quadro para telefonia de sobrepor, proteção IP40 chapa nº 16msg</t>
  </si>
  <si>
    <t>Fusível Diazed retardado de 2 A até 25 A</t>
  </si>
  <si>
    <t>Fusível Diazed retardado de 35 A até 63 A</t>
  </si>
  <si>
    <t>37.13.791</t>
  </si>
  <si>
    <t>Disjuntor em caixa aberta, com corrente nominal de 1600 A, tensão nominal de 500 V</t>
  </si>
  <si>
    <t>37.14.912</t>
  </si>
  <si>
    <t>Chave seccionadora tripolar, abertura sob carga seca até 160 A / 690 V</t>
  </si>
  <si>
    <t>Chave fusível base ´C´ para 15 kV/100 A, com capacidade de ruptura até 10 kA - com fusível</t>
  </si>
  <si>
    <t>Chave fusível base ''C''  para 15 kV/200 A, com capacidade de ruptura até 10 kA - com fusível</t>
  </si>
  <si>
    <t>Chave fusível base ''C'' para 25 kV/100 A, com capacidade de ruptura até 6,3 kA - com fusível</t>
  </si>
  <si>
    <t>37.16.071</t>
  </si>
  <si>
    <t>Sistema de barramento blindado de 100 a 2500 A, trifásico, barra de cobre</t>
  </si>
  <si>
    <t>Supressor de surto monofásico, Fase-Terra, In &gt; ou = 20 kA, Imax. de surto de 50 até 80 kA</t>
  </si>
  <si>
    <t>37.24.042</t>
  </si>
  <si>
    <t>Dispositivo de proteção contra surto, 1 polo, suportabilidade &lt;= 4 kV, Un até 240V/415V, Iimp = 60 kA, curva de ensaio 10/350µs - classe 1</t>
  </si>
  <si>
    <t>37.24.043</t>
  </si>
  <si>
    <t>Dispositivo de proteção contra surto, 4 polos, 3F+N, Un até 240/415V, Iimp= 75 kA (25 kA por fase), curva de ensaio 10/350 µs - classe 1</t>
  </si>
  <si>
    <t>37.24.044</t>
  </si>
  <si>
    <t>Dispositivo de proteção contra surto, 4 polos, suportabilidade &lt;= 2,5 kV, 3F+N, Un até 240/415V, curva de ensaio 8/20µs, In=20kA/40kA - classe 2</t>
  </si>
  <si>
    <t>37.24.045</t>
  </si>
  <si>
    <t>Dispositivo de proteção contra surto, 1 polo, monobloco, suportabilidade &lt;=1,5kV, F+N / F+F, Un até 230/264V, curva de ensaio 8/20µs - classe 3</t>
  </si>
  <si>
    <t>Disjuntor em caixa moldada bipolar, térmico e magnético fixos - 480 V, de 10 A a 50 A para 120/240 Vca - 25 KA e para 380/440 Vca - 18 KA</t>
  </si>
  <si>
    <t>Disjuntor em caixa moldada bipolar, térmico e magnético fixos - 600 V, de 150 A para 120/240 Vca - 25 KA e para 380/440 Vca - 18 KA</t>
  </si>
  <si>
    <t>TUBULAÇÃO E CONDUTOR PARA ENERGIA ELÉTRICA E TELEFONIA BÁSICA</t>
  </si>
  <si>
    <t>38.07.172</t>
  </si>
  <si>
    <t>Canaleta em PVC de 20 x 12 mm, inclusive acessórios</t>
  </si>
  <si>
    <t>Perfilado perfurado 38 x 38 mm em chapa 14 pré-zincada, com acessórios</t>
  </si>
  <si>
    <t>Perfilado perfurado 38 x 76 mm em chapa 14 pré-zincada, com acessórios</t>
  </si>
  <si>
    <t>Poste condutor metálico para distribuição, com suporte para tomadas elétricas e RJ, com pintura eletrostática, altura de 3 m</t>
  </si>
  <si>
    <t>38.20</t>
  </si>
  <si>
    <t>Reparos, conservações e complementos - GRUPO 38</t>
  </si>
  <si>
    <t>38.20.010</t>
  </si>
  <si>
    <t>Recolocação de perfilado 38x38 mm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</si>
  <si>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</si>
  <si>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</si>
  <si>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</si>
  <si>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</si>
  <si>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</si>
  <si>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</si>
  <si>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Cabo de cobre flexível de 3 x 1,5 mm², isolamento 500 V - isolação PP 70°C</t>
  </si>
  <si>
    <t>Cabo de cobre flexível de 3 x 2,5 mm², isolamento 500 V - isolação PP 70°C</t>
  </si>
  <si>
    <t>Cabo de cobre flexível de 3 x 4 mm², isolamento 500 V - isolação PP 70°C</t>
  </si>
  <si>
    <t>Cabo de cobre flexível de 3 x 6 mm², isolamento 500 V - isolação PP 70°C</t>
  </si>
  <si>
    <t>Cabo de cobre flexível de 4 x 4 mm², isolamento 500 V - isolação PP 70°C</t>
  </si>
  <si>
    <t>Cabo de cobre flexível de 4 x 6 mm², isolamento 500 V - isolação PP 70°C</t>
  </si>
  <si>
    <t>Cabo de cobre flexível de 1,5 mm², isolamento 750 V - isolação LSHF/A 70°C - baixa emissão de fumaça e gases</t>
  </si>
  <si>
    <t>Cabo de cobre flexível de 2,5 mm², isolamento 750 V - isolação LSHF/A 70°C - baixa emissão de fumaça e gases</t>
  </si>
  <si>
    <t>Cabo de cobre flexível de 4 mm², isolamento 750 V - isolação LSHF/A 70°C - baixa emissão de fumaça e gases</t>
  </si>
  <si>
    <t>Cabo de cobre flexível de 6 mm², isolamento 750 V - isolação LSHF/A 70°C - baixa emissão de fumaça e gases</t>
  </si>
  <si>
    <t>Cabo de cobre flexível de 10 mm², isolamento 750 V - isolação LSHF/A 70°C - baixa emissão de fumaça e gases</t>
  </si>
  <si>
    <t>Relé bimetálico de sobrecarga para acoplamento direto, faixas de ajuste de 9/12 A</t>
  </si>
  <si>
    <t>Relé bimetálico de sobrecarga para acoplamento direto, faixas de ajuste 0,4/0,63 A até 16/25 A</t>
  </si>
  <si>
    <t>Chave comutadora/seletora com 1 polo e 2 posições para 25 A</t>
  </si>
  <si>
    <t>Amperímetro de ferro móvel de 96 x 96 mm, para ligação em transformador de corrente, escala fixa de 0A/50 A até 0A/2 kA</t>
  </si>
  <si>
    <t>Chave de nível tipo boia pendular (pera), com contato micro switch</t>
  </si>
  <si>
    <t>Lâmpada LED tubular T8 com base G13, de 900 até 1050 Im - 9 a 10W</t>
  </si>
  <si>
    <t>Lâmpada LED tubular T8 com base G13, de 1850 até 2000 Im - 18 a 20W</t>
  </si>
  <si>
    <t>41.02.562</t>
  </si>
  <si>
    <t>Lâmpada LED tubular T8 com base G13, de 3400 até 4000 Im - 36 a 40W</t>
  </si>
  <si>
    <t>Lâmpada halógena com refletor dicroico de 50 W - 12 V</t>
  </si>
  <si>
    <t>Transformador eletrônico para lâmpada halógena dicroica de 50 W - 220 V</t>
  </si>
  <si>
    <t>Braço em tubo de ferro galvanizado de 1´ x 1,00 m para fixação de uma luminária</t>
  </si>
  <si>
    <t>41.11.702</t>
  </si>
  <si>
    <t>Luminária LED solar integrada para poste, eficiência mínima de 130,5 lm/W</t>
  </si>
  <si>
    <t>41.11.703</t>
  </si>
  <si>
    <t>41.11.711</t>
  </si>
  <si>
    <t>Luminária LED retangular para parede/piso de 11.838 até 12.150 lm, eficiência mínima 107 lm/W</t>
  </si>
  <si>
    <t>41.11.721</t>
  </si>
  <si>
    <t>Luminária LED retangular para poste de 6250 até 6674 lm, eficiência mínima 113 lm/W</t>
  </si>
  <si>
    <t>Projetor retangular fechado, para lâmpada vapor de sódio de 1.000 W ou vapor metálico de 2.000 W</t>
  </si>
  <si>
    <t>41.12.210</t>
  </si>
  <si>
    <t>Projetor LED modular de 150 a 200W, eficiência mínima de 125 l/W, para uso externo</t>
  </si>
  <si>
    <t>Luminária blindada retangular de embutir, para lâmpada de 160 W</t>
  </si>
  <si>
    <t>41.13.102</t>
  </si>
  <si>
    <t>Luminária blindada tipo arandela de 45º e 90º, para lâmpada LED</t>
  </si>
  <si>
    <t>Luminária retangular de embutir tipo calha fechada, com difusor plano, para 2 lâmpadas fluorescentes tubulares de 28 W/32 W/36 W/54 W</t>
  </si>
  <si>
    <t>Luminária retangular de sobrepor tipo calha fechada, com difusor translúcido, para 2 lâmpadas fluorescentes de 28 W/32 W/36 W/54 W</t>
  </si>
  <si>
    <t>Luminária industrial de sobrepor ou pendente com refletor, para 1 lâmpada multivapor metálico elipsoidal de 250 W/400 W</t>
  </si>
  <si>
    <t>Luminária retangular de embutir tipo calha aberta com refletor em alumínio de alto brilho para 2 lâmpadas fluorescentes tubulares de 28W/54W</t>
  </si>
  <si>
    <t>Luminária retangular de sobrepor ou arandela tipo calha fechada com difusor para 1 lâmpada fluorescente tubular de 28 W/54 W</t>
  </si>
  <si>
    <t>Luminária redonda de sobrepor ou pendente com refletor em alumínio anodizado facho concentrado para 1 lâmpada vapor metálico elipsoidal de 250 ou 400W</t>
  </si>
  <si>
    <t>Luminária quadrada de embutir tipo calha fechada, com difusor plano, para 4 lâmpadas fluorescentes tubulares de 14/16/18 W</t>
  </si>
  <si>
    <t>Luminária retangular de sobrepor tipo calha fechada, com difusor plano, para 4 lâmpadas fluorescentes tubulares de 14/16/18 W</t>
  </si>
  <si>
    <t>41.20.120</t>
  </si>
  <si>
    <t>Recolocação de reator</t>
  </si>
  <si>
    <t>41.20.130</t>
  </si>
  <si>
    <t>Recolocação de lâmpada</t>
  </si>
  <si>
    <t>41.31.087</t>
  </si>
  <si>
    <t>Luminária LED redonda de sobrepor com difusor recuado translucido, 4000 K, fluxo luminoso de 1900 a 2000 lm, potência de 17 a 19 W</t>
  </si>
  <si>
    <t>Haste de aterramento de 3/4'' x 3 m</t>
  </si>
  <si>
    <t>Haste de aterramento de 5/8'' x 2,4 m</t>
  </si>
  <si>
    <t>Haste de aterramento de 5/8'' x 3 m</t>
  </si>
  <si>
    <t>Mastro para sinalizador de obstáculo, de 1,5 m x 3/4''</t>
  </si>
  <si>
    <t>Barra condutora chata em alumínio de 3/4´ x 1/4´, inclusive acessórios de fixação</t>
  </si>
  <si>
    <t>Barra condutora chata em cobre de 3/4´ x 3/16´, inclusive acessórios de fixação</t>
  </si>
  <si>
    <t>Barra condutora chata em alumínio de 7/8´ x 1/8´, inclusive acessórios de fixação</t>
  </si>
  <si>
    <t>Suporte para fixação de fita de alumínio 7/8" x 1/8" e/ou cabo de cobre nu, com base ondulada</t>
  </si>
  <si>
    <t>43.01.012</t>
  </si>
  <si>
    <t>Purificador de pressão elétrico em chapa eletrozincado pré-pintada e tampo em aço inoxidável, tipo coluna, capacidade de refrigeração de 2 l/h - simples</t>
  </si>
  <si>
    <t>43.01.032</t>
  </si>
  <si>
    <t>Purificador de pressão elétrico em chapa eletrozincado pré-pintada e tampo em aço inoxidável, tipo coluna, capacidade de refrigeração de 2 l/h - conjugado</t>
  </si>
  <si>
    <t>Chuveiro com válvula de acionamento antivandalismo, DN= 3/4´</t>
  </si>
  <si>
    <t>Chuveiro elétrico de 6.500W / 220V com resistência blindada</t>
  </si>
  <si>
    <t>Chuveiro elétrico de 5.500 W / 220 V em PVC</t>
  </si>
  <si>
    <t>Chuveiro elétrico de 7.500W / 220 V, com resistência blindada</t>
  </si>
  <si>
    <t>Ducha eletrônica de 6.800W até 7.900 W / 220 V</t>
  </si>
  <si>
    <t>43.03.212</t>
  </si>
  <si>
    <t>Aquecedor de passagem elétrico individual, baixa pressão - 5.000 W / 6.400 W</t>
  </si>
  <si>
    <t>Coletor em alumínio para sistema de aquecimento solar com área coletora até 1,60 m²</t>
  </si>
  <si>
    <t>Coletor em alumínio para sistema de aquecimento solar com área coletora até 2,00 m²</t>
  </si>
  <si>
    <t>Exaustor elétrico em plástico, vazão de 150 a 190m³/h</t>
  </si>
  <si>
    <t>Condensador para sistema VRF de ar condicionado, capacidade até 6 TR</t>
  </si>
  <si>
    <t>Condensador para sistema VRF de ar condicionado, capacidade de 8 TR a 10 TR</t>
  </si>
  <si>
    <t>Condensador para sistema VRF de ar condicionado, capacidade de 11 TR a 13 TR</t>
  </si>
  <si>
    <t>Condensador para sistema VRF de ar condicionado, capacidade de 14 TR a 16 TR</t>
  </si>
  <si>
    <t>Evaporador para sistema VRF de ar condicionado, tipo parede, capacidade de 1 TR</t>
  </si>
  <si>
    <t>Evaporador para sistema VRF de ar condicionado, tipo parede, capacidade de 2 TR</t>
  </si>
  <si>
    <t>Evaporador para sistema VRF de ar condicionado, tipo parede, capacidade de 3 TR</t>
  </si>
  <si>
    <t>Evaporador para sistema VRF de ar condicionado, tipo piso teto, capacidade de 1 TR</t>
  </si>
  <si>
    <t>Evaporador para sistema VRF de ar condicionado, tipo piso teto, capacidade de 2 TR</t>
  </si>
  <si>
    <t>Evaporador para sistema VRF de ar condicionado, tipo piso teto, capacidade de 3 TR</t>
  </si>
  <si>
    <t>Evaporador para sistema VRF de ar condicionado, tipo piso teto, capacidade de 4 TR</t>
  </si>
  <si>
    <t>Evaporador para sistema VRF de ar condicionado, tipo cassete, capacidade de 1 TR</t>
  </si>
  <si>
    <t>Evaporador para sistema VRF de ar condicionado, tipo cassete, capacidade de 2 TR</t>
  </si>
  <si>
    <t>Evaporador para sistema VRF de ar condicionado, tipo cassete, capacidade de 3 TR</t>
  </si>
  <si>
    <t>Evaporador para sistema VRF de ar condicionado, tipo cassete, capacidade de 4 TR</t>
  </si>
  <si>
    <t>Conjunto motor-bomba (centrífuga) 1 cv, multiestágio trifásico, Hman= 15 a 30 mca, Q= 6,5 a 4,2 m³/h</t>
  </si>
  <si>
    <t>Conjunto motor-bomba (centrífuga) 1 cv, multiestágio trifásico, Hman= 70 a 115 mca e Q= 1,0 a 1,6 m³/h</t>
  </si>
  <si>
    <t>44.02.062</t>
  </si>
  <si>
    <t>Tampo/bancada em granito, com frontão, espessura de 2 cm, acabamento polido</t>
  </si>
  <si>
    <t>44.02.300</t>
  </si>
  <si>
    <t>Superfície sólido mineral para bancadas, saias, frontões e/ou cubas</t>
  </si>
  <si>
    <t>Armário de plástico de embutir, para lavatório</t>
  </si>
  <si>
    <t>Torneira de acionamento restrito em latão cromado, DN= 1/2´ com adaptador para 3/4´</t>
  </si>
  <si>
    <t>46.13.100</t>
  </si>
  <si>
    <t>Tubo em polietileno de alta densidade corrugado, DN/DI= 250 mm</t>
  </si>
  <si>
    <t>46.13.101</t>
  </si>
  <si>
    <t>Tubo em polietileno de alta densidade corrugado, DN/DI= 300 mm</t>
  </si>
  <si>
    <t>46.13.102</t>
  </si>
  <si>
    <t>Tubo em polietileno de alta densidade corrugado, DN/DI= 400 mm</t>
  </si>
  <si>
    <t>46.13.103</t>
  </si>
  <si>
    <t>Tubo em polietileno de alta densidade corrugado, DN/DI= 500 mm</t>
  </si>
  <si>
    <t>46.13.104</t>
  </si>
  <si>
    <t>Tubo em polietileno de alta densidade corrugado, DN/DI= 600 mm</t>
  </si>
  <si>
    <t>46.13.105</t>
  </si>
  <si>
    <t>Tubo em polietileno de alta densidade corrugado, DN/DI= 800 mm</t>
  </si>
  <si>
    <t>46.13.106</t>
  </si>
  <si>
    <t>Tubo em polietileno de alta densidade corrugado, DN/DI= 1000 mm</t>
  </si>
  <si>
    <t>46.13.107</t>
  </si>
  <si>
    <t>Tubo em polietileno de alta densidade corrugado, DN/DI= 1200 mm</t>
  </si>
  <si>
    <t>Junta de união em aço inoxidável para tubo em ferro fundido predial SMU, DN= 50 mm</t>
  </si>
  <si>
    <t>Junta de união em aço inoxidável para tubo em ferro fundido predial SMU, DN= 75 mm</t>
  </si>
  <si>
    <t>Junta de união em aço inoxidável para tubo em ferro fundido predial SMU, DN= 100 mm</t>
  </si>
  <si>
    <t>Junta de união em aço inoxidável para tubo em ferro fundido predial SMU, DN= 150 mm</t>
  </si>
  <si>
    <t>Junta de união em aço inoxidável para tubo em ferro fundido predial SMU, DN= 200 mm</t>
  </si>
  <si>
    <t>Junta de união em aço inoxidável para tubo em ferro fundido predial SMU, DN= 125 mm</t>
  </si>
  <si>
    <t>Junta de união em aço inoxidável para tubo em ferro fundido predial SMU, DN= 250 mm</t>
  </si>
  <si>
    <t>46.26.843</t>
  </si>
  <si>
    <t>Tampão simples em ferro fundido, predial SMU, DN= 200 mm</t>
  </si>
  <si>
    <t>Tê 87°30' de inspeção em polipropileno de alta resistência - PP, preto (PxB), DN 110mm</t>
  </si>
  <si>
    <t>Caixa sifonada de piso, em polipropileno de alta resistência PP, preto,  DN=125mm, uma saída de 63mm</t>
  </si>
  <si>
    <t>Prolongamento para caixa sifonada em prolipropileno de alta resistência PP, preto, DN= 125mm</t>
  </si>
  <si>
    <t>Tampa tê de inspeção oval, em polipropileno de alta resistência preto (PxB), DN=110mm</t>
  </si>
  <si>
    <t>Tampão em polipropileno de alta resistência PP, preto (PxB), DN=63mm</t>
  </si>
  <si>
    <t>Tampão em polipropileno de alta resistência PP, preto (PxB), DN=110mm</t>
  </si>
  <si>
    <t>Marco de bronze com grelha em aço inoxidável de 12x12cm</t>
  </si>
  <si>
    <t>Válvula de esfera monobloco em latão, passagem plena, acionamento com alavanca, DN= 1/2´</t>
  </si>
  <si>
    <t>Válvula de esfera monobloco em latão, passagem plena, acionamento com alavanca, DN= 3/4´</t>
  </si>
  <si>
    <t>Válvula de esfera monobloco em latão, passagem plena, acionamento com alavanca, DN= 1´</t>
  </si>
  <si>
    <t>47.01.191</t>
  </si>
  <si>
    <t>Válvula de esfera monobloco em latão, passagem plena, acionamento com alavanca, DN= 1.1/4´</t>
  </si>
  <si>
    <t>Válvula de esfera monobloco em latão, passagem plena, acionamento com alavanca, DN= 2´</t>
  </si>
  <si>
    <t>Válvula de esfera monobloco em latão, passagem plena, acionamento com alavanca, DN= 4´</t>
  </si>
  <si>
    <t>Válvula de gaveta em bronze, com haste não ascendente, classe 125 libras para vapor e classe 200 libras para água, óleo e gás, DN= 6´</t>
  </si>
  <si>
    <t>Válvula de gaveta em bronze, com haste não ascendente, classe 125 libras para vapor e classe 200 libras para água, óleo e gás, DN= 2´</t>
  </si>
  <si>
    <t>47.05.394</t>
  </si>
  <si>
    <t>47.05.398</t>
  </si>
  <si>
    <t>Válvula de gaveta em bronze, haste não ascendente, classe 125 libras para vapor e classe 200 libras para água, óleo e gás, DN= 3/4´</t>
  </si>
  <si>
    <t>Válvula de gaveta em bronze, haste não ascendente, classe 125 libras para vapor e classe 200 libras para água, óleo e gás, DN= 1´</t>
  </si>
  <si>
    <t>47.05.406</t>
  </si>
  <si>
    <t>Válvula de gaveta em bronze, haste não ascendente, classe 125 libras para vapor e classe 200 libras para água, óleo e gás, DN= 1.1/4´</t>
  </si>
  <si>
    <t>Válvula de gaveta em bronze, haste não ascendente, classe 125 libras para vapor e classe 200 libras para água, óleo e gás, DN= 1 1/2´</t>
  </si>
  <si>
    <t>Válvula de gaveta em bronze, haste não ascendente, classe 125 libras para vapor e classe 200 libras para água, óleo e gás, DN= 2 1/2´</t>
  </si>
  <si>
    <t>Válvula de gaveta em bronze, haste não ascendente, classe 125 libras para vapor e classe 200 libras para água, óleo e gás, DN= 3´</t>
  </si>
  <si>
    <t>47.07.031</t>
  </si>
  <si>
    <t>Válvula de esfera em aço carbono fundido, passagem plena, classe 150 libras para vapor e classe 600 libras para água, óleo e gás, DN= 1.1/4´</t>
  </si>
  <si>
    <t>Pressostato diferencial ajustável mecânico, montagem inferior com diâmetro de 1/2" e/ou 1/4", faixa de operação até 16 bar</t>
  </si>
  <si>
    <t>Pressostato diferencial ajustável, caixa à prova de água, unidade sensora em aço inoxidável 316, faixa de operação entre 1,4 a 14 bar, para fluídos corrosivos, DN=1/2´</t>
  </si>
  <si>
    <t>47.20.181</t>
  </si>
  <si>
    <t>Filtro Y em aço carbono, classe 150 libras, conexões flangeadas, DN= 4''</t>
  </si>
  <si>
    <t>48.02.204</t>
  </si>
  <si>
    <t>Reservatório em polietileno com tampa de encaixar - capacidade de 2.000 litros</t>
  </si>
  <si>
    <t>48.02.205</t>
  </si>
  <si>
    <t>Reservatório em polietileno com tampa de encaixar - capacidade de 3.000 litros</t>
  </si>
  <si>
    <t>48.02.206</t>
  </si>
  <si>
    <t>Reservatório em polietileno com tampa de encaixar - capacidade de 5.000 litros</t>
  </si>
  <si>
    <t>48.02.207</t>
  </si>
  <si>
    <t>Reservatório em polietileno com tampa de encaixar - capacidade de 10.000 litros</t>
  </si>
  <si>
    <t>Reservatório em polietileno com tampa de rosca - capacidade de 1.000 litros</t>
  </si>
  <si>
    <t>48.02.401</t>
  </si>
  <si>
    <t>Reservatório em polietileno com tampa de rosca - capacidade de 500 litros</t>
  </si>
  <si>
    <t>48.04.381</t>
  </si>
  <si>
    <t>48.04.391</t>
  </si>
  <si>
    <t>Caixa de gordura em alvenaria, 600 x 600 x 600 mm</t>
  </si>
  <si>
    <t>49.06.072</t>
  </si>
  <si>
    <t>Grelha articulada em ferro fundido tipo boca de leão</t>
  </si>
  <si>
    <t>Caixa de areia em PVC, diâmetro nominal de 100 mm</t>
  </si>
  <si>
    <t>Canaleta com grelha em alumínio, saída central / vertical, largura de 46 mm</t>
  </si>
  <si>
    <t>49.11.141</t>
  </si>
  <si>
    <t>Canaleta com grelha abre-fecha, em alumínio, saída central ou vertical, largura 46mm</t>
  </si>
  <si>
    <t>49.14.061</t>
  </si>
  <si>
    <t>SM01 Sumidouro - poço absorvente</t>
  </si>
  <si>
    <t>49.14.071</t>
  </si>
  <si>
    <t>Tampão pré-moldado de concreto armado para sumidouro com diâmetro externo de 2,00 m</t>
  </si>
  <si>
    <t>Válvula de governo completa com alarme VGA, corpo em ferro fundido, extremidades flangeadas e DN = 6´</t>
  </si>
  <si>
    <t>Destravador magnético (eletroímã) para porta corta-fogo de 24 Vcc</t>
  </si>
  <si>
    <t>50.05.312</t>
  </si>
  <si>
    <t>Módulo isolador, módulo endereçador para audiovisual</t>
  </si>
  <si>
    <t>50.05.491</t>
  </si>
  <si>
    <t>Sinalizador visual de advertência</t>
  </si>
  <si>
    <t>50.05.492</t>
  </si>
  <si>
    <t>Sinalizador audiovisual de advertência</t>
  </si>
  <si>
    <t>50.10.084</t>
  </si>
  <si>
    <t>Extintor manual de pó químico seco 20 BC - capacidade de 12 kg</t>
  </si>
  <si>
    <t>50.10.096</t>
  </si>
  <si>
    <t>Extintor sobre rodas de pó químico seco BC - capacidade de 20 kg</t>
  </si>
  <si>
    <t>Abertura e preparo de caixa até 40 cm, compactação do subleito mínimo de 95% do PN e transporte até o raio de 1 km</t>
  </si>
  <si>
    <t>Concreto asfáltico usinado a quente - Binder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</si>
  <si>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</si>
  <si>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</si>
  <si>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</si>
  <si>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Ondulação transversal - lombada tipo A</t>
  </si>
  <si>
    <t>Ondulação transversal - lombada tipo B</t>
  </si>
  <si>
    <t>55.02.012</t>
  </si>
  <si>
    <t>Limpeza de caixa de passagem, poço de visita ou bueiro</t>
  </si>
  <si>
    <t>Resfriadora de líquidos (chiller), com compressor e condensação à ar, capacidade de 120 TR</t>
  </si>
  <si>
    <t>Resfriadora de líquidos (chiller), com compressor e condensação à ar, capacidade de 160 TR</t>
  </si>
  <si>
    <t>Resfriadora de líquidos (chiller), com compressor e condensação à ar, capacidade de 200-210 TR</t>
  </si>
  <si>
    <t>61.10.012</t>
  </si>
  <si>
    <t>Resfriadora de líquidos (chiller), com compressor e condensação à ar, capacidade de 80 TR</t>
  </si>
  <si>
    <t>61.10.014</t>
  </si>
  <si>
    <t>Resfriadora de líquidos (chiller), com compressor e condensação à ar, capacidade de 20 TR</t>
  </si>
  <si>
    <t>Tratamento de ar (fan-coil) tipo Air Handling Unit de concepção modular, capacidade de 10 TR</t>
  </si>
  <si>
    <t>Tratamento de ar (fan-coil) tipo Air Handling Unit de concepção modular, capacidade de 40 TR</t>
  </si>
  <si>
    <t>Tratamento de ar (fan-coil) tipo Air Handling Unit de concepção modular, capacidade de 50 TR</t>
  </si>
  <si>
    <t>Tratamento de ar compacta fancolete hidrônico tipo piso-teto, vazão de ar nominal 637 m³/h, capacidade de refrigeração 14.000 Btu/h - 1,2 TR</t>
  </si>
  <si>
    <t>Tratamento de ar compacta fancolete hidrônico tipo piso-teto, vazão de ar nominal 1.215 m³/h, capacidade de refrigeração 25.000 Btu/h - 2,1 TR</t>
  </si>
  <si>
    <t>Tratamento de ar compacta fancolete hidrônico tipo piso-teto, vazão de ar nominal 1.758 m³/h, capacidade de refrigeração 36.000 Btu/h - 3,0 TR</t>
  </si>
  <si>
    <t>Tratamento de ar compacta fancolete hidrônico tipo piso-teto, vazão de ar nominal 2.166 m³/h, capacidade de refrigeração 48.000 Btu/h - 4,0 TR</t>
  </si>
  <si>
    <t>Tratamento de ar compacta fancolete hidrônico tipo cassete, capacidade de refrigeração 20.000 Btu/h - 1,6 TR</t>
  </si>
  <si>
    <t>Tratamento de ar compacta fancolete hidrônico tipo cassete, capacidade de refrigeração 25.000 Btu/h - 2,1 TR</t>
  </si>
  <si>
    <t>Tratamento de ar compacta fancolete hidrônico tipo cassete, capacidade de refrigeração 32.000 Btu/h - 2,6 TR</t>
  </si>
  <si>
    <t>Duto flexível aluminizado, seção circular de 10cm (4")</t>
  </si>
  <si>
    <t>Duto flexível aluminizado, seção circular de 15cm (6")</t>
  </si>
  <si>
    <t>Duto flexível aluminizado, seção circular de 20cm (8")</t>
  </si>
  <si>
    <t>61.10.380</t>
  </si>
  <si>
    <t>Duto em painel rígido de lã de vidro acústico, espessura 25 mm</t>
  </si>
  <si>
    <t>Difusor de plástico, diâmetro 15 cm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</si>
  <si>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</si>
  <si>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</si>
  <si>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</si>
  <si>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</si>
  <si>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</si>
  <si>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</si>
  <si>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Veneziana com tela, tamanho 38,5 x 33 cm</t>
  </si>
  <si>
    <t>Veneziana com tela, tamanho 78,5 x 33 cm</t>
  </si>
  <si>
    <t>Válvula motorizada esfera, com duas vias atuador floating, diâmetro 3/4" a 1 1/2"</t>
  </si>
  <si>
    <t>Válvula esfera duas vias flangeada, diâmetro 3''</t>
  </si>
  <si>
    <t>61.15.163</t>
  </si>
  <si>
    <t>Pressostato diferencial para utilização em sistema central de ar condicionado, controle de pressão diferencial 55 de 414 kPa</t>
  </si>
  <si>
    <t>Termostato de segurança com temperatura ajustável de 90°C - 110°C</t>
  </si>
  <si>
    <t>Vídeo porteiro eletrônico colorido, com um interfone</t>
  </si>
  <si>
    <t>Mesa controladora híbrida para até 32 câmeras IPs, com teclado e joystick, compatível com sistema de CFTV, IP ou analógico</t>
  </si>
  <si>
    <t>66.08.258</t>
  </si>
  <si>
    <t>Ponto de acesso de dados (Access Point), uso interno, compatível com PoE 802.3af</t>
  </si>
  <si>
    <t>66.08.324</t>
  </si>
  <si>
    <t>Câmera fixa colorida compacta com domo, para áreas internas e externas - 1,3 MP</t>
  </si>
  <si>
    <t>66.08.326</t>
  </si>
  <si>
    <t>Câmera fixa colorida tipo bullet, para áreas internas e externas - 1,3 MP</t>
  </si>
  <si>
    <t>66.08.328</t>
  </si>
  <si>
    <t>Câmera fixa colorida com domo, para áreas internas e externas - 5 MP</t>
  </si>
  <si>
    <t>Estação de monitoramento "WorkStation" para até 3 monitores - memória RAM de 8 GB</t>
  </si>
  <si>
    <t>Estação de monitoramento "WorkStation" para até 3 monitores - memória RAM de 16 GB</t>
  </si>
  <si>
    <t>Switch Gigabit para servidor central com 24 portas frontais e 2 portas SFP, capacidade 10 / 100 / 1000 Mbps</t>
  </si>
  <si>
    <t>Sistema de tratamento de águas cinzas e aproveitamento de águas pluviais, para reuso em fins não potáveis, vazão de 2 m³/h</t>
  </si>
  <si>
    <t>Sistema de tratamento de efluente por reator anaeróbio (UASB) e filtro aeróbio (FAS), para obras de segurança com vazão máxima horária 12 l/s</t>
  </si>
  <si>
    <t>67.02.502</t>
  </si>
  <si>
    <t>Elaboração de projeto de sistema de estação compacta de tratamento de esgoto para vazão máxima horária 12 l/s e atendimento classe II, assessoria, documentação e aprovação na CETESB</t>
  </si>
  <si>
    <t>67.02.503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</si>
  <si>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</si>
  <si>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Caixa subterrânea de entrada de telefonia, tipo R1 (600 x 350 x 500) mm, padrão TELEBRÁS, com tampa</t>
  </si>
  <si>
    <t>Caixa subterrânea de entrada de telefonia, tipo R2 (1070 x 520 x 500) mm, padrão TELEBRÁS, com tampa</t>
  </si>
  <si>
    <t>69.06.390</t>
  </si>
  <si>
    <t>Sistema ininterrupto de energia, trifásico on line senoidal de 40 kVA (380/220 V), com autonomia de 15 minutos</t>
  </si>
  <si>
    <t>69.20.248</t>
  </si>
  <si>
    <t>Painel frontal cego - 19" x 1 U</t>
  </si>
  <si>
    <t>Painel frontal cego - 19" x 2 U</t>
  </si>
  <si>
    <t>97.02.036</t>
  </si>
  <si>
    <t>Placa de identificação em PVC com texto em vinil</t>
  </si>
  <si>
    <t>Placa de sinalização em PVC fotoluminescente (200x200mm), com indicação de equipamentos de alarme, detecção e extinção de incêndio</t>
  </si>
  <si>
    <t>Placa de sinalização em PVC fotoluminescente (150x150mm), com indicação de equipamentos de combate à incêndio e alarme</t>
  </si>
  <si>
    <t>Placa de sinalização em PVC fotoluminescente (240x120mm), com indicação de rota de evacuação e saída de emergência</t>
  </si>
  <si>
    <t>Sinalização horizontal em tinta a base de resina acrílica emulsionada em água</t>
  </si>
  <si>
    <t>Sinalização horizontal em termoplástico de alto relevo</t>
  </si>
  <si>
    <t>Sinalização horizontal em laminado elastoplástico retrorefletivo e antiderrapante, para símbolos e letras</t>
  </si>
  <si>
    <t>Sinalização horizontal em plástico a frio manual, para faixas</t>
  </si>
  <si>
    <t>Botoeira convencional para pedestre</t>
  </si>
  <si>
    <t>Botoeira sonora para deficientes visuais</t>
  </si>
  <si>
    <t>97.05.180</t>
  </si>
  <si>
    <t>Tacha tipo I monodirecional refletiva</t>
  </si>
  <si>
    <t>97.05.181</t>
  </si>
  <si>
    <t>Tacha tipo II monodirecional refletiva</t>
  </si>
  <si>
    <t>97.05.185</t>
  </si>
  <si>
    <t>Tacha tipo I bidirecional refletiva</t>
  </si>
  <si>
    <t>97.05.186</t>
  </si>
  <si>
    <t>Tacha tipo II bidirecional refletiva</t>
  </si>
  <si>
    <t>97.05.190</t>
  </si>
  <si>
    <t>Tacha refletiva de vidro temperado</t>
  </si>
  <si>
    <t>97.05.200</t>
  </si>
  <si>
    <t>Tachão tipo I monodirecional refletivo</t>
  </si>
  <si>
    <t>97.05.205</t>
  </si>
  <si>
    <t>Tachão tipo I bidirecional refletivo</t>
  </si>
  <si>
    <t>97.05.210</t>
  </si>
  <si>
    <t>Segregador (bate rodas) refletivo</t>
  </si>
  <si>
    <t>1.2</t>
  </si>
  <si>
    <t>1.3</t>
  </si>
  <si>
    <t>1.4</t>
  </si>
  <si>
    <t>1.5</t>
  </si>
  <si>
    <t>1.6</t>
  </si>
  <si>
    <t>2.1</t>
  </si>
  <si>
    <t>2.2</t>
  </si>
  <si>
    <t>2.3</t>
  </si>
  <si>
    <t>2.4</t>
  </si>
  <si>
    <t>2.5</t>
  </si>
  <si>
    <t>2.6</t>
  </si>
  <si>
    <t>2.7</t>
  </si>
  <si>
    <t>2.8</t>
  </si>
  <si>
    <t>3.1</t>
  </si>
  <si>
    <t>3.2</t>
  </si>
  <si>
    <t>3.3</t>
  </si>
  <si>
    <t>3.4</t>
  </si>
  <si>
    <t>3.5</t>
  </si>
  <si>
    <t>3.6</t>
  </si>
  <si>
    <t>4.1</t>
  </si>
  <si>
    <t>4.2</t>
  </si>
  <si>
    <t>3.7</t>
  </si>
  <si>
    <t>comp</t>
  </si>
  <si>
    <t>um</t>
  </si>
  <si>
    <t>Calçada</t>
  </si>
  <si>
    <t>4.3</t>
  </si>
  <si>
    <t>4.4</t>
  </si>
  <si>
    <t>4.5</t>
  </si>
  <si>
    <t>4.6</t>
  </si>
  <si>
    <t>4.7</t>
  </si>
  <si>
    <t>4.8</t>
  </si>
  <si>
    <t>4.9</t>
  </si>
  <si>
    <t>4.10</t>
  </si>
  <si>
    <t>Muro de Arrimo</t>
  </si>
  <si>
    <t>Drenagem</t>
  </si>
  <si>
    <t>Total do Orçamento</t>
  </si>
  <si>
    <t xml:space="preserve">Total Geral </t>
  </si>
  <si>
    <t>BDI (27,16%)</t>
  </si>
  <si>
    <t>.</t>
  </si>
  <si>
    <t>1.7</t>
  </si>
  <si>
    <t>1.8</t>
  </si>
  <si>
    <t>Caixa de passagem em tijolo macico de 40x40x40cm(interno), com tampa</t>
  </si>
  <si>
    <t>quant</t>
  </si>
  <si>
    <t>valor</t>
  </si>
  <si>
    <t>total</t>
  </si>
  <si>
    <t>BDI</t>
  </si>
  <si>
    <t xml:space="preserve">VERSÃO 180 </t>
  </si>
  <si>
    <t>Vigência: a partir de 03/11/20</t>
  </si>
  <si>
    <t>L.S.: 97,78 %</t>
  </si>
  <si>
    <t>04.41</t>
  </si>
  <si>
    <t>Retirada de dispositivos viários</t>
  </si>
  <si>
    <t>04.41.001</t>
  </si>
  <si>
    <t>Retirada de placa de solo</t>
  </si>
  <si>
    <t>12.01.021</t>
  </si>
  <si>
    <t>12.01.041</t>
  </si>
  <si>
    <t>12.01.061</t>
  </si>
  <si>
    <t>14.28.096</t>
  </si>
  <si>
    <t>16.33.412</t>
  </si>
  <si>
    <t>Rufo pré-moldado em concreto, largura 24 cm</t>
  </si>
  <si>
    <t>20.20.202</t>
  </si>
  <si>
    <t>Raspagem com calafetação e aplicação de verniz</t>
  </si>
  <si>
    <t>36.20.282</t>
  </si>
  <si>
    <t>Placa de advertência em chapa de aço, com pintura refletiva "Perigo Alta Tensão"</t>
  </si>
  <si>
    <t>36.20.284</t>
  </si>
  <si>
    <t>Placa de advertência em chapa de alumínio, com pintura refletiva "Perigo Alta Tensão"</t>
  </si>
  <si>
    <t>37.06.014</t>
  </si>
  <si>
    <t>Painel autoportante em chapa de aço, com proteção mínima IP 54 - sem componentes</t>
  </si>
  <si>
    <t>37.20.156</t>
  </si>
  <si>
    <t>Placa de montagem para quadros em geral, em chapa de aço</t>
  </si>
  <si>
    <t>39.04.040</t>
  </si>
  <si>
    <t>Cabo de cobre nu, têmpera mole, classe 2, de 10 mm²</t>
  </si>
  <si>
    <t>Luminária LED retangular para poste de 14.160 até 17.475 lm, eficiência mínima 118 lm/W</t>
  </si>
  <si>
    <t>Luminária LED retangular de sobrepor com difusor translúcido, 4000 K, fluxo luminoso de 3690 a 4800 lm, potência de 38 a 41 W</t>
  </si>
  <si>
    <t>Luminária LED quadrada de sobrepor com difusor prismático translúcido, 4000 K, fluxo luminoso de 1363 a 1800 lm, potência de 15 a 24 W</t>
  </si>
  <si>
    <t>Luminária LED redonda de embutir com difusor translúcido, 4000 K, fluxo luminoso de 800 a 1060 lm, potência de 9 a 12 W</t>
  </si>
  <si>
    <t>43.02.122</t>
  </si>
  <si>
    <t>Chuveiro frio em PVC, com registro e tubo de ligação acoplados</t>
  </si>
  <si>
    <t>43.07.070</t>
  </si>
  <si>
    <t>Ar condicionado a frio, tipo split piso-teto, capacidade 48.000 BTU</t>
  </si>
  <si>
    <t>44.03.315</t>
  </si>
  <si>
    <t>Torneira de mesa com bica móvel e alavanca</t>
  </si>
  <si>
    <t>Chave de fluxo de água com retardo para tubulações com diâmetro nominal de 1" a 6" - conexão BSP</t>
  </si>
  <si>
    <t>Bico de sprinkler tipo pendente com rompimento da ampola a 68°C</t>
  </si>
  <si>
    <t>Bico de sprinkler tipo upright com rompimento da ampola a 68ºC</t>
  </si>
  <si>
    <t>Bloco autônomo de iluminação de emergência LED, com autonomia mínima de 3 horas, fluxo luminoso de 2.000 até 3.000 lúmens, equipado com 2 faróis</t>
  </si>
  <si>
    <t>70</t>
  </si>
  <si>
    <t>SINALIZAÇÃO VIÁRIA</t>
  </si>
  <si>
    <t>70.01</t>
  </si>
  <si>
    <t>Dispositivo viário</t>
  </si>
  <si>
    <t>70.01.001</t>
  </si>
  <si>
    <t>Faixa elevada para travessia de pedestres</t>
  </si>
  <si>
    <t>70.01.010</t>
  </si>
  <si>
    <t>70.01.011</t>
  </si>
  <si>
    <t>70.01.050</t>
  </si>
  <si>
    <t>Defensa semimaleavel simples</t>
  </si>
  <si>
    <t>70.01.060</t>
  </si>
  <si>
    <t>Terminal absorvedor de impacto não direcionável</t>
  </si>
  <si>
    <t>70.02</t>
  </si>
  <si>
    <t>Sinalização horizontal</t>
  </si>
  <si>
    <t>70.02.001</t>
  </si>
  <si>
    <t>Limpeza, pré marcação e pré pintura de solo</t>
  </si>
  <si>
    <t>70.02.010</t>
  </si>
  <si>
    <t>70.02.012</t>
  </si>
  <si>
    <t>Sinalização horizontal em laminado elastoplástico retrorefletivo e antiderrapante, para faixas</t>
  </si>
  <si>
    <t>70.02.013</t>
  </si>
  <si>
    <t>70.02.014</t>
  </si>
  <si>
    <t>Sinalização horizontal em massa termoplástica à quente por aspersão, espessura de 1,5 mm, para faixas</t>
  </si>
  <si>
    <t>70.02.016</t>
  </si>
  <si>
    <t>Sinalização horizontal em massa termoplástica à quente por extrusão, espessura de 3,0 mm, para faixas</t>
  </si>
  <si>
    <t>70.02.017</t>
  </si>
  <si>
    <t>Sinalização horizontal em massa termoplástica à quente por extrusão, espessura de 3,0 mm, para legendas</t>
  </si>
  <si>
    <t>70.02.020</t>
  </si>
  <si>
    <t>70.02.021</t>
  </si>
  <si>
    <t>70.02.022</t>
  </si>
  <si>
    <t>70.03</t>
  </si>
  <si>
    <t>Sinalização vertical</t>
  </si>
  <si>
    <t>70.03.001</t>
  </si>
  <si>
    <t>Placa para sinalização viária em chapa de aço, totalmente refletiva com película IA/IA - área até 2,0 m²</t>
  </si>
  <si>
    <t>70.03.003</t>
  </si>
  <si>
    <t>Placa para sinalização viária em chapa de aço, totalmente refletiva com película III/III - área até 2,0 m²</t>
  </si>
  <si>
    <t>70.03.006</t>
  </si>
  <si>
    <t>Placa para sinalização viária em chapa de alumínio, totalmente refletiva com película IA/IA - área até 2,0 m²</t>
  </si>
  <si>
    <t>70.03.008</t>
  </si>
  <si>
    <t>Placa para sinalização viária em chapa de alumínio, totalmente refletiva com película III/III - área até 2,0 m²</t>
  </si>
  <si>
    <t>70.03.009</t>
  </si>
  <si>
    <t>Placa para sinalização viária em chapa de alumínio, totalmente refletiva com película III/III - área maior que 2,0 m²</t>
  </si>
  <si>
    <t>70.03.010</t>
  </si>
  <si>
    <t>Placa para sinalização viária em alumínio composto, totalmente refletiva com película IA/IA - área até 2,0 m²</t>
  </si>
  <si>
    <t>70.03.012</t>
  </si>
  <si>
    <t>Placa para sinalização viária em alumínio composto, totalmente refletiva com película III/III - área até 2,0 m²</t>
  </si>
  <si>
    <t>70.03.013</t>
  </si>
  <si>
    <t>Placa para sinalização viária em alumínio composto, totalmente refletiva com película III/III - área maior que 2,0 m²</t>
  </si>
  <si>
    <t>70.04</t>
  </si>
  <si>
    <t>Coluna cônica</t>
  </si>
  <si>
    <t>70.04.001</t>
  </si>
  <si>
    <t>Coluna simples (PP), diâmetro de 2 1/2" e comprimento de 3,6 m</t>
  </si>
  <si>
    <t>70.04.002</t>
  </si>
  <si>
    <t>Coluna simples (P-51), para fixação de placa de orientação</t>
  </si>
  <si>
    <t>70.04.003</t>
  </si>
  <si>
    <t>Coluna dupla (P-53) para fixação de placa de orientação</t>
  </si>
  <si>
    <t>70.04.004</t>
  </si>
  <si>
    <t>Coluna (P-57) para fixação de placa de orientação, com braço projetado</t>
  </si>
  <si>
    <t>70.04.005</t>
  </si>
  <si>
    <t>Braço (P-55) para fixação em poste de concreto</t>
  </si>
  <si>
    <t>70.04.006</t>
  </si>
  <si>
    <t>Coluna dupla (PP), diâmetro de 2 x 2 1/2' e comprimento de 3,6 m</t>
  </si>
  <si>
    <t>70.04.007</t>
  </si>
  <si>
    <t>Coluna semafórica simples 101 mm x 6 m</t>
  </si>
  <si>
    <t>70.05</t>
  </si>
  <si>
    <t>Sinalização semafórica e complementar</t>
  </si>
  <si>
    <t>70.05.001</t>
  </si>
  <si>
    <t>70.05.002</t>
  </si>
  <si>
    <t>70.05.006</t>
  </si>
  <si>
    <t>Luminária LED 20W com braço, para travessia de pedestre</t>
  </si>
  <si>
    <t>70.05.011</t>
  </si>
  <si>
    <t>Grupo focal para pedestre com lâmpada LED e contador regressivo</t>
  </si>
  <si>
    <t>70.05.020</t>
  </si>
  <si>
    <t>Grupo focal veicular com lâmpada LED, com anteparo e suportes de fixação</t>
  </si>
  <si>
    <t>70.06</t>
  </si>
  <si>
    <t>Tachas e tachões</t>
  </si>
  <si>
    <t>70.06.001</t>
  </si>
  <si>
    <t>70.06.010</t>
  </si>
  <si>
    <t>70.06.011</t>
  </si>
  <si>
    <t>70.06.012</t>
  </si>
  <si>
    <t>70.06.013</t>
  </si>
  <si>
    <t>70.06.014</t>
  </si>
  <si>
    <t>70.06.020</t>
  </si>
  <si>
    <t>70.06.021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</si>
</sst>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&quot;R$ &quot;* #,##0.00_);_(&quot;R$ &quot;* \(#,##0.00\);_(&quot;R$ &quot;* &quot;-&quot;??_);_(@_)"/>
    <numFmt numFmtId="167" formatCode="#,##0.00\ ;\-#,##0.00\ ;&quot; -&quot;#\ ;@\ "/>
    <numFmt numFmtId="168" formatCode="_-* #,##0.00_-;\-* #,##0.00_-;_-* \-??_-;_-@_-"/>
    <numFmt numFmtId="169" formatCode="d/m/yy;@"/>
  </numFmts>
  <fonts count="48">
    <font>
      <sz val="10"/>
      <color rgb="FF000000"/>
      <name val="Arial"/>
      <charset val="134"/>
    </font>
    <font>
      <b/>
      <sz val="14"/>
      <name val="Arial"/>
      <charset val="134"/>
    </font>
    <font>
      <b/>
      <sz val="11"/>
      <name val="Arial"/>
      <charset val="134"/>
    </font>
    <font>
      <sz val="10"/>
      <name val="Arial"/>
      <charset val="134"/>
    </font>
    <font>
      <sz val="10"/>
      <name val="MS Sans Serif"/>
      <charset val="134"/>
    </font>
    <font>
      <sz val="9"/>
      <name val="Arial"/>
      <charset val="134"/>
    </font>
    <font>
      <b/>
      <sz val="9"/>
      <name val="MS Sans Serif"/>
      <charset val="134"/>
    </font>
    <font>
      <b/>
      <sz val="10"/>
      <name val="Arial"/>
      <charset val="134"/>
    </font>
    <font>
      <b/>
      <sz val="10"/>
      <name val="MS Sans Serif"/>
      <charset val="134"/>
    </font>
    <font>
      <sz val="10"/>
      <color rgb="FF000000"/>
      <name val="MS Sans Serif"/>
      <charset val="134"/>
    </font>
    <font>
      <sz val="8"/>
      <name val="Arial"/>
      <charset val="134"/>
    </font>
    <font>
      <b/>
      <sz val="10"/>
      <color rgb="FF000000"/>
      <name val="MS Sans Serif"/>
      <charset val="134"/>
    </font>
    <font>
      <sz val="10"/>
      <name val="Arial"/>
      <charset val="134"/>
    </font>
    <font>
      <b/>
      <sz val="16"/>
      <name val="Arial"/>
      <charset val="134"/>
    </font>
    <font>
      <sz val="10"/>
      <color indexed="8"/>
      <name val="MS Sans Serif"/>
      <charset val="134"/>
    </font>
    <font>
      <sz val="12"/>
      <name val="Arial"/>
      <charset val="134"/>
    </font>
    <font>
      <b/>
      <sz val="12"/>
      <name val="Arial"/>
      <charset val="134"/>
    </font>
    <font>
      <sz val="10"/>
      <color rgb="FFFF0000"/>
      <name val="Arial"/>
      <charset val="134"/>
    </font>
    <font>
      <sz val="11"/>
      <color rgb="FF000000"/>
      <name val="Calibri"/>
      <charset val="134"/>
    </font>
    <font>
      <b/>
      <sz val="12"/>
      <color rgb="FFFF0000"/>
      <name val="Arial"/>
      <charset val="134"/>
    </font>
    <font>
      <u/>
      <sz val="10"/>
      <name val="Arial"/>
      <charset val="134"/>
    </font>
    <font>
      <sz val="12"/>
      <name val="Calibri"/>
      <charset val="134"/>
    </font>
    <font>
      <sz val="11"/>
      <color indexed="8"/>
      <name val="Calibri"/>
      <charset val="134"/>
      <scheme val="minor"/>
    </font>
    <font>
      <b/>
      <sz val="15"/>
      <color indexed="62"/>
      <name val="Calibri"/>
      <charset val="134"/>
    </font>
    <font>
      <b/>
      <sz val="15"/>
      <color indexed="56"/>
      <name val="Arial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name val="Mangal"/>
      <charset val="134"/>
    </font>
    <font>
      <sz val="10"/>
      <color rgb="FF000000"/>
      <name val="Arial"/>
      <charset val="134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0"/>
      <name val="Arial"/>
      <family val="2"/>
    </font>
    <font>
      <sz val="10"/>
      <name val="Arial"/>
      <charset val="2"/>
    </font>
    <font>
      <sz val="10"/>
      <color indexed="8"/>
      <name val="Arial"/>
      <family val="2"/>
    </font>
    <font>
      <sz val="10"/>
      <color indexed="8"/>
      <name val="Arial"/>
      <charset val="2"/>
    </font>
    <font>
      <b/>
      <sz val="10"/>
      <color rgb="FF000000"/>
      <name val="MS Sans Serif"/>
    </font>
    <font>
      <b/>
      <sz val="10"/>
      <name val="Arial"/>
      <family val="2"/>
    </font>
    <font>
      <sz val="9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i/>
      <sz val="11"/>
      <color indexed="8"/>
      <name val="Cambria"/>
      <family val="2"/>
      <scheme val="major"/>
    </font>
    <font>
      <sz val="10"/>
      <name val="Calibri"/>
      <family val="2"/>
      <scheme val="minor"/>
    </font>
    <font>
      <b/>
      <i/>
      <sz val="10"/>
      <color indexed="8"/>
      <name val="Arial"/>
      <family val="2"/>
    </font>
    <font>
      <sz val="10"/>
      <color indexed="8"/>
      <name val="SansSerif"/>
      <charset val="2"/>
    </font>
  </fonts>
  <fills count="15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C4BD97"/>
        <bgColor rgb="FFC4BD97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FFCC00"/>
        <bgColor rgb="FFFFCC00"/>
      </patternFill>
    </fill>
    <fill>
      <patternFill patternType="solid">
        <fgColor indexed="9"/>
        <bgColor indexed="26"/>
      </patternFill>
    </fill>
    <fill>
      <patternFill patternType="solid">
        <fgColor indexed="23"/>
        <bgColor indexed="55"/>
      </patternFill>
    </fill>
    <fill>
      <patternFill patternType="solid">
        <fgColor indexed="22"/>
        <bgColor indexed="31"/>
      </patternFill>
    </fill>
    <fill>
      <patternFill patternType="solid">
        <fgColor theme="0"/>
      </patternFill>
    </fill>
    <fill>
      <patternFill patternType="solid">
        <fgColor theme="0"/>
        <bgColor indexed="9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</patternFill>
    </fill>
  </fills>
  <borders count="9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auto="1"/>
      </left>
      <right/>
      <top style="medium">
        <color rgb="FF000000"/>
      </top>
      <bottom/>
      <diagonal/>
    </border>
    <border>
      <left style="medium">
        <color auto="1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/>
      <top style="thin">
        <color rgb="FF000000"/>
      </top>
      <bottom/>
      <diagonal/>
    </border>
    <border>
      <left/>
      <right style="dotted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dotted">
        <color rgb="FF000000"/>
      </left>
      <right style="dotted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9" fontId="29" fillId="0" borderId="0" applyFont="0" applyFill="0" applyBorder="0" applyAlignment="0" applyProtection="0"/>
    <xf numFmtId="0" fontId="12" fillId="0" borderId="0"/>
    <xf numFmtId="0" fontId="14" fillId="0" borderId="0"/>
    <xf numFmtId="0" fontId="26" fillId="0" borderId="0"/>
    <xf numFmtId="0" fontId="10" fillId="0" borderId="14" applyFont="0" applyFill="0" applyBorder="0" applyProtection="0">
      <alignment wrapText="1"/>
    </xf>
    <xf numFmtId="0" fontId="3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2" fillId="0" borderId="0"/>
    <xf numFmtId="0" fontId="14" fillId="0" borderId="0"/>
    <xf numFmtId="0" fontId="3" fillId="0" borderId="0"/>
    <xf numFmtId="0" fontId="4" fillId="0" borderId="0"/>
    <xf numFmtId="0" fontId="26" fillId="0" borderId="0"/>
    <xf numFmtId="0" fontId="3" fillId="0" borderId="0"/>
    <xf numFmtId="0" fontId="27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ill="0" applyBorder="0" applyAlignment="0" applyProtection="0"/>
    <xf numFmtId="0" fontId="14" fillId="0" borderId="0" applyNumberFormat="0" applyFont="0" applyFill="0" applyBorder="0" applyProtection="0">
      <alignment vertical="center"/>
    </xf>
    <xf numFmtId="40" fontId="25" fillId="0" borderId="0" applyFill="0" applyBorder="0" applyAlignment="0" applyProtection="0"/>
    <xf numFmtId="165" fontId="25" fillId="0" borderId="0" applyFill="0" applyBorder="0" applyAlignment="0" applyProtection="0"/>
    <xf numFmtId="164" fontId="26" fillId="0" borderId="0" applyFont="0" applyFill="0" applyBorder="0" applyAlignment="0" applyProtection="0"/>
    <xf numFmtId="0" fontId="23" fillId="0" borderId="65" applyNumberFormat="0" applyFill="0" applyAlignment="0" applyProtection="0"/>
    <xf numFmtId="0" fontId="24" fillId="0" borderId="66" applyNumberFormat="0" applyFill="0" applyAlignment="0" applyProtection="0"/>
    <xf numFmtId="43" fontId="22" fillId="0" borderId="0" applyFont="0" applyFill="0" applyBorder="0" applyAlignment="0" applyProtection="0"/>
    <xf numFmtId="167" fontId="28" fillId="0" borderId="0" applyFill="0" applyBorder="0" applyAlignment="0" applyProtection="0"/>
    <xf numFmtId="44" fontId="29" fillId="0" borderId="0" applyFont="0" applyFill="0" applyBorder="0" applyAlignment="0" applyProtection="0"/>
    <xf numFmtId="0" fontId="30" fillId="0" borderId="0"/>
    <xf numFmtId="168" fontId="31" fillId="0" borderId="0" applyFill="0" applyBorder="0" applyAlignment="0" applyProtection="0"/>
    <xf numFmtId="0" fontId="31" fillId="0" borderId="0"/>
  </cellStyleXfs>
  <cellXfs count="298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wrapText="1"/>
    </xf>
    <xf numFmtId="49" fontId="3" fillId="0" borderId="3" xfId="0" applyNumberFormat="1" applyFont="1" applyBorder="1"/>
    <xf numFmtId="49" fontId="3" fillId="0" borderId="4" xfId="0" applyNumberFormat="1" applyFont="1" applyBorder="1"/>
    <xf numFmtId="49" fontId="3" fillId="0" borderId="5" xfId="0" applyNumberFormat="1" applyFont="1" applyBorder="1"/>
    <xf numFmtId="0" fontId="4" fillId="0" borderId="7" xfId="0" applyFont="1" applyBorder="1"/>
    <xf numFmtId="0" fontId="5" fillId="0" borderId="8" xfId="0" applyFont="1" applyBorder="1" applyAlignment="1">
      <alignment vertical="center"/>
    </xf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>
      <alignment horizontal="left" wrapText="1"/>
    </xf>
    <xf numFmtId="0" fontId="4" fillId="0" borderId="8" xfId="0" applyFont="1" applyBorder="1"/>
    <xf numFmtId="4" fontId="4" fillId="0" borderId="8" xfId="0" applyNumberFormat="1" applyFont="1" applyBorder="1" applyAlignment="1">
      <alignment vertical="center"/>
    </xf>
    <xf numFmtId="4" fontId="4" fillId="0" borderId="9" xfId="0" applyNumberFormat="1" applyFont="1" applyBorder="1" applyAlignment="1">
      <alignment vertical="center"/>
    </xf>
    <xf numFmtId="0" fontId="4" fillId="0" borderId="6" xfId="0" applyFont="1" applyBorder="1"/>
    <xf numFmtId="0" fontId="5" fillId="0" borderId="0" xfId="0" applyFont="1" applyBorder="1" applyAlignment="1">
      <alignment vertical="center"/>
    </xf>
    <xf numFmtId="49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/>
    </xf>
    <xf numFmtId="4" fontId="4" fillId="0" borderId="10" xfId="0" applyNumberFormat="1" applyFont="1" applyBorder="1" applyAlignment="1">
      <alignment vertical="center"/>
    </xf>
    <xf numFmtId="49" fontId="6" fillId="2" borderId="11" xfId="0" applyNumberFormat="1" applyFont="1" applyFill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4" fontId="6" fillId="2" borderId="12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/>
    </xf>
    <xf numFmtId="4" fontId="7" fillId="0" borderId="14" xfId="0" applyNumberFormat="1" applyFont="1" applyBorder="1" applyAlignment="1">
      <alignment vertical="center"/>
    </xf>
    <xf numFmtId="4" fontId="7" fillId="0" borderId="14" xfId="0" applyNumberFormat="1" applyFont="1" applyBorder="1" applyAlignment="1">
      <alignment horizontal="right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49" fontId="8" fillId="3" borderId="14" xfId="0" applyNumberFormat="1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center" vertical="center" wrapText="1"/>
    </xf>
    <xf numFmtId="4" fontId="8" fillId="3" borderId="14" xfId="0" applyNumberFormat="1" applyFont="1" applyFill="1" applyBorder="1" applyAlignment="1">
      <alignment vertical="center"/>
    </xf>
    <xf numFmtId="164" fontId="8" fillId="3" borderId="14" xfId="0" applyNumberFormat="1" applyFont="1" applyFill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4" fontId="4" fillId="4" borderId="14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wrapText="1"/>
    </xf>
    <xf numFmtId="0" fontId="9" fillId="0" borderId="0" xfId="0" applyFont="1"/>
    <xf numFmtId="4" fontId="3" fillId="0" borderId="0" xfId="0" applyNumberFormat="1" applyFont="1" applyAlignment="1">
      <alignment horizontal="center" wrapText="1"/>
    </xf>
    <xf numFmtId="4" fontId="3" fillId="0" borderId="0" xfId="0" applyNumberFormat="1" applyFont="1"/>
    <xf numFmtId="4" fontId="10" fillId="0" borderId="0" xfId="0" applyNumberFormat="1" applyFont="1" applyAlignment="1">
      <alignment horizontal="center" wrapText="1"/>
    </xf>
    <xf numFmtId="4" fontId="10" fillId="0" borderId="0" xfId="0" applyNumberFormat="1" applyFont="1"/>
    <xf numFmtId="4" fontId="6" fillId="2" borderId="1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4" fontId="7" fillId="0" borderId="17" xfId="0" applyNumberFormat="1" applyFont="1" applyBorder="1" applyAlignment="1">
      <alignment horizontal="right" vertical="center"/>
    </xf>
    <xf numFmtId="4" fontId="8" fillId="3" borderId="17" xfId="0" applyNumberFormat="1" applyFont="1" applyFill="1" applyBorder="1" applyAlignment="1">
      <alignment horizontal="right" vertical="center"/>
    </xf>
    <xf numFmtId="164" fontId="9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4" fillId="0" borderId="17" xfId="0" applyNumberFormat="1" applyFont="1" applyBorder="1" applyAlignment="1">
      <alignment horizontal="right" vertic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left" wrapText="1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right" vertical="center"/>
    </xf>
    <xf numFmtId="4" fontId="9" fillId="0" borderId="0" xfId="0" applyNumberFormat="1" applyFont="1" applyAlignment="1">
      <alignment horizontal="right"/>
    </xf>
    <xf numFmtId="0" fontId="3" fillId="0" borderId="0" xfId="0" applyFont="1"/>
    <xf numFmtId="0" fontId="3" fillId="4" borderId="25" xfId="0" applyFont="1" applyFill="1" applyBorder="1"/>
    <xf numFmtId="0" fontId="16" fillId="4" borderId="26" xfId="0" applyFont="1" applyFill="1" applyBorder="1" applyAlignment="1">
      <alignment horizontal="left"/>
    </xf>
    <xf numFmtId="0" fontId="3" fillId="4" borderId="27" xfId="0" applyFont="1" applyFill="1" applyBorder="1"/>
    <xf numFmtId="0" fontId="3" fillId="0" borderId="28" xfId="0" applyFont="1" applyBorder="1"/>
    <xf numFmtId="0" fontId="3" fillId="4" borderId="28" xfId="0" applyFont="1" applyFill="1" applyBorder="1"/>
    <xf numFmtId="0" fontId="16" fillId="4" borderId="0" xfId="0" applyFont="1" applyFill="1" applyBorder="1" applyAlignment="1">
      <alignment horizontal="left"/>
    </xf>
    <xf numFmtId="0" fontId="17" fillId="4" borderId="29" xfId="0" applyFont="1" applyFill="1" applyBorder="1"/>
    <xf numFmtId="0" fontId="17" fillId="0" borderId="0" xfId="0" applyFont="1"/>
    <xf numFmtId="0" fontId="3" fillId="0" borderId="29" xfId="0" applyFont="1" applyBorder="1"/>
    <xf numFmtId="0" fontId="3" fillId="4" borderId="0" xfId="0" applyFont="1" applyFill="1" applyBorder="1"/>
    <xf numFmtId="0" fontId="3" fillId="4" borderId="29" xfId="0" applyFont="1" applyFill="1" applyBorder="1"/>
    <xf numFmtId="0" fontId="16" fillId="0" borderId="0" xfId="0" applyFont="1" applyAlignment="1">
      <alignment horizontal="center"/>
    </xf>
    <xf numFmtId="0" fontId="7" fillId="0" borderId="28" xfId="0" applyFont="1" applyBorder="1" applyAlignment="1">
      <alignment horizontal="center"/>
    </xf>
    <xf numFmtId="0" fontId="7" fillId="5" borderId="37" xfId="0" applyFont="1" applyFill="1" applyBorder="1" applyAlignment="1">
      <alignment horizontal="center" vertical="center"/>
    </xf>
    <xf numFmtId="0" fontId="7" fillId="0" borderId="38" xfId="0" applyFont="1" applyBorder="1" applyAlignment="1">
      <alignment horizontal="center"/>
    </xf>
    <xf numFmtId="0" fontId="7" fillId="0" borderId="39" xfId="0" applyFont="1" applyBorder="1"/>
    <xf numFmtId="10" fontId="7" fillId="0" borderId="40" xfId="0" applyNumberFormat="1" applyFont="1" applyBorder="1" applyAlignment="1">
      <alignment horizontal="center"/>
    </xf>
    <xf numFmtId="10" fontId="7" fillId="0" borderId="0" xfId="0" applyNumberFormat="1" applyFont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2" xfId="0" applyFont="1" applyBorder="1"/>
    <xf numFmtId="10" fontId="18" fillId="0" borderId="43" xfId="0" applyNumberFormat="1" applyFont="1" applyBorder="1"/>
    <xf numFmtId="0" fontId="3" fillId="0" borderId="28" xfId="0" applyFont="1" applyBorder="1" applyAlignment="1">
      <alignment horizontal="center"/>
    </xf>
    <xf numFmtId="10" fontId="18" fillId="0" borderId="29" xfId="0" applyNumberFormat="1" applyFont="1" applyBorder="1"/>
    <xf numFmtId="0" fontId="16" fillId="5" borderId="44" xfId="0" applyFont="1" applyFill="1" applyBorder="1" applyAlignment="1">
      <alignment horizontal="center" vertical="center"/>
    </xf>
    <xf numFmtId="0" fontId="15" fillId="5" borderId="45" xfId="0" applyFont="1" applyFill="1" applyBorder="1" applyAlignment="1">
      <alignment vertical="center"/>
    </xf>
    <xf numFmtId="10" fontId="16" fillId="5" borderId="46" xfId="0" applyNumberFormat="1" applyFont="1" applyFill="1" applyBorder="1" applyAlignment="1">
      <alignment vertical="center"/>
    </xf>
    <xf numFmtId="0" fontId="15" fillId="0" borderId="0" xfId="0" applyFont="1" applyAlignment="1">
      <alignment vertical="center"/>
    </xf>
    <xf numFmtId="10" fontId="0" fillId="0" borderId="0" xfId="0" applyNumberFormat="1" applyFont="1" applyAlignment="1"/>
    <xf numFmtId="0" fontId="19" fillId="0" borderId="0" xfId="0" applyFont="1"/>
    <xf numFmtId="0" fontId="4" fillId="0" borderId="49" xfId="0" applyNumberFormat="1" applyFont="1" applyBorder="1"/>
    <xf numFmtId="0" fontId="3" fillId="4" borderId="54" xfId="0" applyNumberFormat="1" applyFont="1" applyFill="1" applyBorder="1" applyAlignment="1">
      <alignment horizontal="center" wrapText="1"/>
    </xf>
    <xf numFmtId="0" fontId="3" fillId="4" borderId="55" xfId="0" applyNumberFormat="1" applyFont="1" applyFill="1" applyBorder="1" applyAlignment="1">
      <alignment horizontal="center" wrapText="1"/>
    </xf>
    <xf numFmtId="9" fontId="3" fillId="4" borderId="61" xfId="1" applyFont="1" applyFill="1" applyBorder="1" applyAlignment="1">
      <alignment horizontal="center"/>
    </xf>
    <xf numFmtId="9" fontId="3" fillId="0" borderId="62" xfId="1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19" xfId="0" applyNumberFormat="1" applyFont="1" applyBorder="1" applyAlignment="1"/>
    <xf numFmtId="0" fontId="31" fillId="0" borderId="0" xfId="30"/>
    <xf numFmtId="0" fontId="34" fillId="8" borderId="67" xfId="30" applyFont="1" applyFill="1" applyBorder="1" applyAlignment="1">
      <alignment horizontal="left" vertical="top"/>
    </xf>
    <xf numFmtId="0" fontId="34" fillId="8" borderId="69" xfId="30" applyFont="1" applyFill="1" applyBorder="1" applyAlignment="1">
      <alignment horizontal="left" vertical="top"/>
    </xf>
    <xf numFmtId="0" fontId="35" fillId="8" borderId="69" xfId="30" applyFont="1" applyFill="1" applyBorder="1" applyAlignment="1">
      <alignment horizontal="left" vertical="top" wrapText="1"/>
    </xf>
    <xf numFmtId="0" fontId="35" fillId="8" borderId="69" xfId="30" applyFont="1" applyFill="1" applyBorder="1" applyAlignment="1">
      <alignment horizontal="center" vertical="top" wrapText="1"/>
    </xf>
    <xf numFmtId="168" fontId="35" fillId="8" borderId="69" xfId="29" applyFont="1" applyFill="1" applyBorder="1" applyAlignment="1" applyProtection="1">
      <alignment horizontal="right" vertical="top" wrapText="1"/>
    </xf>
    <xf numFmtId="168" fontId="35" fillId="8" borderId="68" xfId="29" applyFont="1" applyFill="1" applyBorder="1" applyAlignment="1" applyProtection="1">
      <alignment horizontal="right" vertical="top" wrapText="1"/>
    </xf>
    <xf numFmtId="0" fontId="34" fillId="9" borderId="67" xfId="30" applyFont="1" applyFill="1" applyBorder="1" applyAlignment="1">
      <alignment horizontal="left" vertical="top"/>
    </xf>
    <xf numFmtId="0" fontId="34" fillId="9" borderId="69" xfId="30" applyFont="1" applyFill="1" applyBorder="1" applyAlignment="1">
      <alignment horizontal="left" vertical="top"/>
    </xf>
    <xf numFmtId="0" fontId="35" fillId="9" borderId="69" xfId="30" applyFont="1" applyFill="1" applyBorder="1" applyAlignment="1">
      <alignment horizontal="left" vertical="top" wrapText="1"/>
    </xf>
    <xf numFmtId="168" fontId="35" fillId="9" borderId="69" xfId="29" applyFont="1" applyFill="1" applyBorder="1" applyAlignment="1" applyProtection="1">
      <alignment horizontal="left" vertical="top" wrapText="1"/>
    </xf>
    <xf numFmtId="168" fontId="35" fillId="9" borderId="68" xfId="29" applyFont="1" applyFill="1" applyBorder="1" applyAlignment="1" applyProtection="1">
      <alignment horizontal="left" vertical="top" wrapText="1"/>
    </xf>
    <xf numFmtId="0" fontId="36" fillId="7" borderId="67" xfId="30" applyFont="1" applyFill="1" applyBorder="1" applyAlignment="1">
      <alignment horizontal="left" vertical="top" wrapText="1"/>
    </xf>
    <xf numFmtId="0" fontId="37" fillId="7" borderId="67" xfId="30" applyFont="1" applyFill="1" applyBorder="1" applyAlignment="1">
      <alignment horizontal="left" vertical="top"/>
    </xf>
    <xf numFmtId="168" fontId="36" fillId="7" borderId="67" xfId="29" applyFont="1" applyFill="1" applyBorder="1" applyAlignment="1" applyProtection="1">
      <alignment horizontal="center" vertical="top" wrapText="1"/>
    </xf>
    <xf numFmtId="168" fontId="36" fillId="7" borderId="67" xfId="29" applyFont="1" applyFill="1" applyBorder="1" applyAlignment="1" applyProtection="1">
      <alignment horizontal="right" vertical="top" wrapText="1"/>
    </xf>
    <xf numFmtId="0" fontId="4" fillId="0" borderId="71" xfId="0" applyFont="1" applyBorder="1" applyAlignment="1">
      <alignment horizontal="center" vertical="center" wrapText="1"/>
    </xf>
    <xf numFmtId="4" fontId="4" fillId="4" borderId="71" xfId="0" applyNumberFormat="1" applyFont="1" applyFill="1" applyBorder="1" applyAlignment="1">
      <alignment vertical="center"/>
    </xf>
    <xf numFmtId="44" fontId="38" fillId="0" borderId="70" xfId="27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 wrapText="1"/>
    </xf>
    <xf numFmtId="0" fontId="9" fillId="0" borderId="20" xfId="0" applyFont="1" applyBorder="1" applyAlignment="1">
      <alignment vertical="center"/>
    </xf>
    <xf numFmtId="49" fontId="4" fillId="0" borderId="71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vertical="center"/>
    </xf>
    <xf numFmtId="0" fontId="4" fillId="4" borderId="71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0" fillId="0" borderId="19" xfId="0" applyFont="1" applyBorder="1" applyAlignment="1">
      <alignment vertical="center"/>
    </xf>
    <xf numFmtId="0" fontId="9" fillId="0" borderId="76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0" fillId="0" borderId="76" xfId="0" applyFont="1" applyBorder="1" applyAlignment="1">
      <alignment vertical="center"/>
    </xf>
    <xf numFmtId="0" fontId="21" fillId="0" borderId="0" xfId="0" applyNumberFormat="1" applyFont="1" applyBorder="1" applyAlignment="1">
      <alignment horizontal="center" vertical="center"/>
    </xf>
    <xf numFmtId="0" fontId="41" fillId="0" borderId="0" xfId="0" applyFont="1" applyAlignment="1"/>
    <xf numFmtId="0" fontId="42" fillId="0" borderId="0" xfId="0" applyFont="1" applyAlignment="1"/>
    <xf numFmtId="44" fontId="0" fillId="0" borderId="0" xfId="27" applyFont="1" applyAlignment="1"/>
    <xf numFmtId="0" fontId="5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left" wrapText="1"/>
    </xf>
    <xf numFmtId="0" fontId="4" fillId="0" borderId="0" xfId="0" applyNumberFormat="1" applyFont="1" applyBorder="1"/>
    <xf numFmtId="0" fontId="4" fillId="0" borderId="0" xfId="0" applyNumberFormat="1" applyFont="1" applyBorder="1" applyAlignment="1">
      <alignment vertical="center"/>
    </xf>
    <xf numFmtId="0" fontId="3" fillId="0" borderId="19" xfId="0" applyNumberFormat="1" applyFont="1" applyBorder="1" applyAlignment="1"/>
    <xf numFmtId="14" fontId="3" fillId="0" borderId="21" xfId="0" applyNumberFormat="1" applyFont="1" applyBorder="1" applyAlignment="1">
      <alignment horizontal="left" wrapText="1"/>
    </xf>
    <xf numFmtId="0" fontId="3" fillId="0" borderId="19" xfId="0" applyNumberFormat="1" applyFont="1" applyBorder="1" applyAlignment="1">
      <alignment horizontal="center" vertical="center"/>
    </xf>
    <xf numFmtId="0" fontId="3" fillId="0" borderId="0" xfId="0" applyNumberFormat="1" applyFont="1" applyBorder="1"/>
    <xf numFmtId="0" fontId="3" fillId="0" borderId="0" xfId="0" applyNumberFormat="1" applyFont="1"/>
    <xf numFmtId="0" fontId="0" fillId="0" borderId="0" xfId="0" applyNumberFormat="1" applyFont="1" applyAlignment="1"/>
    <xf numFmtId="0" fontId="0" fillId="0" borderId="0" xfId="0" applyNumberFormat="1" applyFont="1" applyBorder="1" applyAlignment="1"/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0" fillId="0" borderId="77" xfId="0" applyNumberFormat="1" applyFont="1" applyBorder="1"/>
    <xf numFmtId="0" fontId="3" fillId="0" borderId="18" xfId="0" applyNumberFormat="1" applyFont="1" applyBorder="1" applyAlignment="1"/>
    <xf numFmtId="0" fontId="16" fillId="0" borderId="0" xfId="0" applyNumberFormat="1" applyFont="1" applyBorder="1" applyAlignment="1">
      <alignment horizontal="center" vertical="center"/>
    </xf>
    <xf numFmtId="0" fontId="0" fillId="0" borderId="22" xfId="0" applyNumberFormat="1" applyFont="1" applyBorder="1" applyAlignment="1"/>
    <xf numFmtId="0" fontId="3" fillId="0" borderId="50" xfId="0" applyNumberFormat="1" applyFont="1" applyBorder="1" applyAlignment="1">
      <alignment horizontal="center"/>
    </xf>
    <xf numFmtId="0" fontId="3" fillId="0" borderId="51" xfId="0" applyNumberFormat="1" applyFont="1" applyBorder="1" applyAlignment="1">
      <alignment vertical="top" wrapText="1"/>
    </xf>
    <xf numFmtId="0" fontId="3" fillId="0" borderId="52" xfId="0" applyNumberFormat="1" applyFont="1" applyBorder="1" applyAlignment="1"/>
    <xf numFmtId="0" fontId="3" fillId="0" borderId="53" xfId="0" applyNumberFormat="1" applyFont="1" applyBorder="1" applyAlignment="1">
      <alignment horizontal="center"/>
    </xf>
    <xf numFmtId="0" fontId="20" fillId="0" borderId="51" xfId="0" applyNumberFormat="1" applyFont="1" applyBorder="1" applyAlignment="1"/>
    <xf numFmtId="0" fontId="3" fillId="0" borderId="24" xfId="0" applyNumberFormat="1" applyFont="1" applyBorder="1" applyAlignment="1"/>
    <xf numFmtId="0" fontId="3" fillId="0" borderId="53" xfId="0" applyNumberFormat="1" applyFont="1" applyBorder="1" applyAlignment="1">
      <alignment horizontal="center" vertical="center"/>
    </xf>
    <xf numFmtId="0" fontId="3" fillId="0" borderId="60" xfId="0" applyNumberFormat="1" applyFont="1" applyBorder="1" applyAlignment="1">
      <alignment horizontal="center" vertical="center"/>
    </xf>
    <xf numFmtId="0" fontId="3" fillId="0" borderId="52" xfId="0" applyNumberFormat="1" applyFont="1" applyBorder="1" applyAlignment="1">
      <alignment horizontal="center" vertical="center"/>
    </xf>
    <xf numFmtId="0" fontId="3" fillId="0" borderId="64" xfId="0" applyNumberFormat="1" applyFont="1" applyBorder="1" applyAlignment="1">
      <alignment horizontal="center" vertical="center"/>
    </xf>
    <xf numFmtId="0" fontId="7" fillId="6" borderId="50" xfId="0" applyNumberFormat="1" applyFont="1" applyFill="1" applyBorder="1" applyAlignment="1">
      <alignment horizontal="center" wrapText="1"/>
    </xf>
    <xf numFmtId="0" fontId="7" fillId="6" borderId="53" xfId="0" applyNumberFormat="1" applyFont="1" applyFill="1" applyBorder="1" applyAlignment="1">
      <alignment horizontal="center" wrapText="1"/>
    </xf>
    <xf numFmtId="0" fontId="7" fillId="6" borderId="53" xfId="0" applyNumberFormat="1" applyFont="1" applyFill="1" applyBorder="1" applyAlignment="1">
      <alignment horizontal="center"/>
    </xf>
    <xf numFmtId="0" fontId="3" fillId="4" borderId="61" xfId="1" applyNumberFormat="1" applyFont="1" applyFill="1" applyBorder="1" applyAlignment="1">
      <alignment horizontal="center"/>
    </xf>
    <xf numFmtId="0" fontId="18" fillId="0" borderId="61" xfId="1" applyNumberFormat="1" applyFont="1" applyFill="1" applyBorder="1" applyAlignment="1">
      <alignment horizontal="center" vertical="center"/>
    </xf>
    <xf numFmtId="0" fontId="3" fillId="0" borderId="56" xfId="0" applyNumberFormat="1" applyFont="1" applyBorder="1" applyAlignment="1">
      <alignment horizontal="center" vertical="center"/>
    </xf>
    <xf numFmtId="0" fontId="3" fillId="0" borderId="57" xfId="0" applyNumberFormat="1" applyFont="1" applyBorder="1" applyAlignment="1">
      <alignment vertical="center" wrapText="1"/>
    </xf>
    <xf numFmtId="0" fontId="3" fillId="0" borderId="58" xfId="0" applyNumberFormat="1" applyFont="1" applyBorder="1"/>
    <xf numFmtId="0" fontId="3" fillId="0" borderId="59" xfId="0" applyNumberFormat="1" applyFont="1" applyBorder="1"/>
    <xf numFmtId="0" fontId="3" fillId="0" borderId="63" xfId="1" applyNumberFormat="1" applyFont="1" applyBorder="1" applyAlignment="1">
      <alignment horizontal="center" vertical="center"/>
    </xf>
    <xf numFmtId="0" fontId="3" fillId="0" borderId="63" xfId="0" applyNumberFormat="1" applyFont="1" applyBorder="1" applyAlignment="1">
      <alignment horizontal="center" vertical="center"/>
    </xf>
    <xf numFmtId="0" fontId="3" fillId="0" borderId="56" xfId="0" applyNumberFormat="1" applyFont="1" applyBorder="1"/>
    <xf numFmtId="0" fontId="3" fillId="0" borderId="57" xfId="0" applyNumberFormat="1" applyFont="1" applyBorder="1"/>
    <xf numFmtId="0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vertical="center"/>
    </xf>
    <xf numFmtId="0" fontId="7" fillId="0" borderId="0" xfId="0" applyNumberFormat="1" applyFont="1"/>
    <xf numFmtId="0" fontId="3" fillId="0" borderId="72" xfId="0" applyNumberFormat="1" applyFont="1" applyBorder="1" applyAlignment="1"/>
    <xf numFmtId="0" fontId="3" fillId="0" borderId="73" xfId="0" applyNumberFormat="1" applyFont="1" applyBorder="1" applyAlignment="1"/>
    <xf numFmtId="0" fontId="4" fillId="0" borderId="0" xfId="0" applyNumberFormat="1" applyFont="1" applyBorder="1" applyAlignment="1">
      <alignment horizontal="center" vertical="center"/>
    </xf>
    <xf numFmtId="0" fontId="31" fillId="4" borderId="54" xfId="0" applyNumberFormat="1" applyFont="1" applyFill="1" applyBorder="1" applyAlignment="1">
      <alignment horizontal="left" wrapText="1"/>
    </xf>
    <xf numFmtId="0" fontId="3" fillId="4" borderId="55" xfId="0" applyNumberFormat="1" applyFont="1" applyFill="1" applyBorder="1" applyAlignment="1">
      <alignment horizontal="left" wrapText="1"/>
    </xf>
    <xf numFmtId="44" fontId="3" fillId="4" borderId="55" xfId="27" applyFont="1" applyFill="1" applyBorder="1" applyAlignment="1">
      <alignment horizontal="center" wrapText="1"/>
    </xf>
    <xf numFmtId="44" fontId="3" fillId="0" borderId="57" xfId="27" applyFont="1" applyBorder="1" applyAlignment="1">
      <alignment horizontal="center" vertical="center" wrapText="1"/>
    </xf>
    <xf numFmtId="44" fontId="3" fillId="0" borderId="59" xfId="27" applyFont="1" applyBorder="1" applyAlignment="1">
      <alignment horizontal="center"/>
    </xf>
    <xf numFmtId="44" fontId="3" fillId="0" borderId="57" xfId="27" applyFont="1" applyBorder="1" applyAlignment="1">
      <alignment horizontal="center"/>
    </xf>
    <xf numFmtId="0" fontId="31" fillId="0" borderId="59" xfId="0" applyNumberFormat="1" applyFont="1" applyBorder="1" applyAlignment="1">
      <alignment wrapText="1"/>
    </xf>
    <xf numFmtId="10" fontId="3" fillId="4" borderId="79" xfId="1" applyNumberFormat="1" applyFont="1" applyFill="1" applyBorder="1" applyAlignment="1">
      <alignment horizontal="center"/>
    </xf>
    <xf numFmtId="0" fontId="3" fillId="4" borderId="79" xfId="0" applyNumberFormat="1" applyFont="1" applyFill="1" applyBorder="1" applyAlignment="1">
      <alignment horizontal="center"/>
    </xf>
    <xf numFmtId="0" fontId="3" fillId="0" borderId="80" xfId="0" applyNumberFormat="1" applyFont="1" applyBorder="1" applyAlignment="1">
      <alignment horizontal="center" vertical="center" wrapText="1"/>
    </xf>
    <xf numFmtId="0" fontId="3" fillId="0" borderId="81" xfId="0" applyNumberFormat="1" applyFont="1" applyBorder="1"/>
    <xf numFmtId="0" fontId="3" fillId="0" borderId="80" xfId="0" applyNumberFormat="1" applyFont="1" applyBorder="1"/>
    <xf numFmtId="44" fontId="3" fillId="4" borderId="84" xfId="27" applyFont="1" applyFill="1" applyBorder="1" applyAlignment="1">
      <alignment horizontal="center" wrapText="1"/>
    </xf>
    <xf numFmtId="9" fontId="3" fillId="4" borderId="85" xfId="1" applyFont="1" applyFill="1" applyBorder="1" applyAlignment="1">
      <alignment horizontal="center"/>
    </xf>
    <xf numFmtId="44" fontId="3" fillId="4" borderId="54" xfId="27" applyFont="1" applyFill="1" applyBorder="1" applyAlignment="1">
      <alignment horizontal="center" wrapText="1"/>
    </xf>
    <xf numFmtId="0" fontId="3" fillId="4" borderId="54" xfId="0" applyNumberFormat="1" applyFont="1" applyFill="1" applyBorder="1" applyAlignment="1">
      <alignment horizontal="right"/>
    </xf>
    <xf numFmtId="9" fontId="7" fillId="4" borderId="85" xfId="1" applyFont="1" applyFill="1" applyBorder="1" applyAlignment="1">
      <alignment horizontal="center"/>
    </xf>
    <xf numFmtId="10" fontId="3" fillId="0" borderId="81" xfId="0" applyNumberFormat="1" applyFont="1" applyBorder="1"/>
    <xf numFmtId="44" fontId="3" fillId="0" borderId="56" xfId="27" applyFont="1" applyBorder="1" applyAlignment="1">
      <alignment horizontal="right" vertical="center" wrapText="1"/>
    </xf>
    <xf numFmtId="44" fontId="3" fillId="0" borderId="56" xfId="27" applyFont="1" applyBorder="1" applyAlignment="1">
      <alignment vertical="center" wrapText="1"/>
    </xf>
    <xf numFmtId="44" fontId="3" fillId="0" borderId="58" xfId="0" applyNumberFormat="1" applyFont="1" applyBorder="1" applyAlignment="1">
      <alignment horizontal="right"/>
    </xf>
    <xf numFmtId="44" fontId="31" fillId="4" borderId="54" xfId="27" applyFont="1" applyFill="1" applyBorder="1" applyAlignment="1">
      <alignment horizontal="center" wrapText="1"/>
    </xf>
    <xf numFmtId="9" fontId="31" fillId="4" borderId="61" xfId="1" applyFont="1" applyFill="1" applyBorder="1" applyAlignment="1">
      <alignment horizontal="center"/>
    </xf>
    <xf numFmtId="9" fontId="43" fillId="0" borderId="61" xfId="1" applyFont="1" applyFill="1" applyBorder="1" applyAlignment="1">
      <alignment horizontal="center" vertical="center"/>
    </xf>
    <xf numFmtId="44" fontId="31" fillId="0" borderId="56" xfId="27" applyFont="1" applyBorder="1" applyAlignment="1">
      <alignment horizontal="right" vertical="center" wrapText="1"/>
    </xf>
    <xf numFmtId="9" fontId="31" fillId="0" borderId="62" xfId="1" applyFont="1" applyBorder="1" applyAlignment="1">
      <alignment horizontal="center" vertical="center" wrapText="1"/>
    </xf>
    <xf numFmtId="44" fontId="3" fillId="0" borderId="58" xfId="27" applyFont="1" applyBorder="1" applyAlignment="1">
      <alignment horizontal="right"/>
    </xf>
    <xf numFmtId="44" fontId="3" fillId="0" borderId="63" xfId="27" applyFont="1" applyBorder="1" applyAlignment="1">
      <alignment horizontal="center" vertical="center"/>
    </xf>
    <xf numFmtId="44" fontId="7" fillId="0" borderId="62" xfId="27" applyFont="1" applyBorder="1" applyAlignment="1">
      <alignment horizontal="center" vertical="center"/>
    </xf>
    <xf numFmtId="44" fontId="3" fillId="0" borderId="56" xfId="27" applyFont="1" applyBorder="1" applyAlignment="1">
      <alignment horizontal="right"/>
    </xf>
    <xf numFmtId="44" fontId="3" fillId="0" borderId="62" xfId="27" applyFont="1" applyBorder="1" applyAlignment="1">
      <alignment horizontal="center" vertical="center"/>
    </xf>
    <xf numFmtId="44" fontId="3" fillId="0" borderId="56" xfId="27" applyFont="1" applyBorder="1"/>
    <xf numFmtId="0" fontId="3" fillId="0" borderId="22" xfId="0" applyNumberFormat="1" applyFont="1" applyBorder="1" applyAlignment="1"/>
    <xf numFmtId="0" fontId="8" fillId="0" borderId="0" xfId="1" applyNumberFormat="1" applyFont="1" applyBorder="1" applyAlignment="1">
      <alignment horizontal="center" vertical="center"/>
    </xf>
    <xf numFmtId="0" fontId="21" fillId="0" borderId="23" xfId="0" applyNumberFormat="1" applyFont="1" applyBorder="1" applyAlignment="1">
      <alignment vertical="center"/>
    </xf>
    <xf numFmtId="0" fontId="3" fillId="0" borderId="89" xfId="0" applyNumberFormat="1" applyFont="1" applyBorder="1" applyAlignment="1">
      <alignment horizontal="center" vertical="center"/>
    </xf>
    <xf numFmtId="0" fontId="3" fillId="0" borderId="78" xfId="0" applyNumberFormat="1" applyFont="1" applyBorder="1" applyAlignment="1">
      <alignment horizontal="center" vertical="center"/>
    </xf>
    <xf numFmtId="0" fontId="0" fillId="0" borderId="73" xfId="0" applyNumberFormat="1" applyFont="1" applyBorder="1" applyAlignment="1"/>
    <xf numFmtId="0" fontId="3" fillId="0" borderId="74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4" borderId="25" xfId="0" applyFont="1" applyFill="1" applyBorder="1" applyAlignment="1"/>
    <xf numFmtId="0" fontId="3" fillId="4" borderId="26" xfId="0" applyFont="1" applyFill="1" applyBorder="1" applyAlignment="1"/>
    <xf numFmtId="0" fontId="3" fillId="4" borderId="28" xfId="0" applyFont="1" applyFill="1" applyBorder="1" applyAlignment="1"/>
    <xf numFmtId="0" fontId="3" fillId="4" borderId="0" xfId="0" applyFont="1" applyFill="1" applyBorder="1" applyAlignment="1"/>
    <xf numFmtId="0" fontId="3" fillId="4" borderId="47" xfId="0" applyFont="1" applyFill="1" applyBorder="1" applyAlignment="1"/>
    <xf numFmtId="0" fontId="3" fillId="4" borderId="48" xfId="0" applyFont="1" applyFill="1" applyBorder="1" applyAlignment="1"/>
    <xf numFmtId="0" fontId="38" fillId="0" borderId="72" xfId="0" applyFont="1" applyBorder="1" applyAlignment="1">
      <alignment horizontal="left" vertical="center"/>
    </xf>
    <xf numFmtId="0" fontId="38" fillId="0" borderId="73" xfId="0" applyFont="1" applyBorder="1" applyAlignment="1">
      <alignment horizontal="left" vertical="center"/>
    </xf>
    <xf numFmtId="0" fontId="38" fillId="0" borderId="74" xfId="0" applyFont="1" applyBorder="1" applyAlignment="1">
      <alignment horizontal="left" vertical="center"/>
    </xf>
    <xf numFmtId="9" fontId="4" fillId="0" borderId="9" xfId="1" applyFont="1" applyBorder="1" applyAlignment="1">
      <alignment horizontal="center" vertical="center"/>
    </xf>
    <xf numFmtId="9" fontId="3" fillId="0" borderId="10" xfId="1" applyFont="1" applyBorder="1"/>
    <xf numFmtId="0" fontId="0" fillId="0" borderId="15" xfId="0" applyFont="1" applyBorder="1" applyAlignment="1">
      <alignment horizontal="center"/>
    </xf>
    <xf numFmtId="169" fontId="3" fillId="0" borderId="1" xfId="0" applyNumberFormat="1" applyFont="1" applyBorder="1" applyAlignment="1">
      <alignment horizontal="left" wrapText="1"/>
    </xf>
    <xf numFmtId="169" fontId="3" fillId="0" borderId="2" xfId="0" applyNumberFormat="1" applyFont="1" applyBorder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  <xf numFmtId="4" fontId="2" fillId="0" borderId="1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15" xfId="0" applyFont="1" applyBorder="1"/>
    <xf numFmtId="4" fontId="3" fillId="0" borderId="1" xfId="0" applyNumberFormat="1" applyFont="1" applyBorder="1" applyAlignment="1">
      <alignment horizontal="left"/>
    </xf>
    <xf numFmtId="4" fontId="3" fillId="0" borderId="1" xfId="0" applyNumberFormat="1" applyFont="1" applyBorder="1" applyAlignment="1">
      <alignment horizontal="left" wrapText="1"/>
    </xf>
    <xf numFmtId="0" fontId="7" fillId="6" borderId="82" xfId="0" applyNumberFormat="1" applyFont="1" applyFill="1" applyBorder="1" applyAlignment="1">
      <alignment horizontal="center"/>
    </xf>
    <xf numFmtId="0" fontId="3" fillId="0" borderId="88" xfId="0" applyNumberFormat="1" applyFont="1" applyBorder="1"/>
    <xf numFmtId="0" fontId="3" fillId="0" borderId="86" xfId="0" applyNumberFormat="1" applyFont="1" applyBorder="1"/>
    <xf numFmtId="0" fontId="7" fillId="6" borderId="87" xfId="0" applyNumberFormat="1" applyFont="1" applyFill="1" applyBorder="1" applyAlignment="1">
      <alignment horizontal="center"/>
    </xf>
    <xf numFmtId="0" fontId="1" fillId="0" borderId="72" xfId="0" applyNumberFormat="1" applyFont="1" applyBorder="1" applyAlignment="1">
      <alignment horizontal="center" vertical="center" wrapText="1"/>
    </xf>
    <xf numFmtId="0" fontId="1" fillId="0" borderId="73" xfId="0" applyNumberFormat="1" applyFont="1" applyBorder="1" applyAlignment="1">
      <alignment horizontal="center" vertical="center" wrapText="1"/>
    </xf>
    <xf numFmtId="0" fontId="39" fillId="0" borderId="72" xfId="0" applyNumberFormat="1" applyFont="1" applyBorder="1" applyAlignment="1">
      <alignment horizontal="center"/>
    </xf>
    <xf numFmtId="0" fontId="39" fillId="0" borderId="73" xfId="0" applyNumberFormat="1" applyFont="1" applyBorder="1" applyAlignment="1">
      <alignment horizontal="center"/>
    </xf>
    <xf numFmtId="0" fontId="1" fillId="0" borderId="18" xfId="0" applyNumberFormat="1" applyFont="1" applyBorder="1" applyAlignment="1">
      <alignment horizontal="center" vertical="center" wrapText="1"/>
    </xf>
    <xf numFmtId="0" fontId="0" fillId="0" borderId="19" xfId="0" applyNumberFormat="1" applyFont="1" applyBorder="1" applyAlignment="1"/>
    <xf numFmtId="0" fontId="3" fillId="0" borderId="19" xfId="0" applyNumberFormat="1" applyFont="1" applyBorder="1"/>
    <xf numFmtId="0" fontId="3" fillId="0" borderId="83" xfId="0" applyNumberFormat="1" applyFont="1" applyBorder="1"/>
    <xf numFmtId="4" fontId="16" fillId="4" borderId="0" xfId="0" applyNumberFormat="1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/>
    </xf>
    <xf numFmtId="0" fontId="3" fillId="0" borderId="29" xfId="0" applyFont="1" applyBorder="1"/>
    <xf numFmtId="0" fontId="15" fillId="4" borderId="0" xfId="0" applyFont="1" applyFill="1" applyBorder="1" applyAlignment="1">
      <alignment horizontal="center"/>
    </xf>
    <xf numFmtId="0" fontId="7" fillId="5" borderId="35" xfId="0" applyFont="1" applyFill="1" applyBorder="1" applyAlignment="1">
      <alignment horizontal="center" vertical="center"/>
    </xf>
    <xf numFmtId="0" fontId="3" fillId="0" borderId="36" xfId="0" applyFont="1" applyBorder="1"/>
    <xf numFmtId="0" fontId="1" fillId="5" borderId="30" xfId="0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31" xfId="0" applyFont="1" applyBorder="1"/>
    <xf numFmtId="0" fontId="3" fillId="0" borderId="32" xfId="0" applyFont="1" applyBorder="1"/>
    <xf numFmtId="0" fontId="3" fillId="0" borderId="33" xfId="0" applyFont="1" applyBorder="1"/>
    <xf numFmtId="0" fontId="3" fillId="0" borderId="34" xfId="0" applyFont="1" applyBorder="1"/>
    <xf numFmtId="4" fontId="1" fillId="5" borderId="30" xfId="0" applyNumberFormat="1" applyFont="1" applyFill="1" applyBorder="1" applyAlignment="1">
      <alignment horizontal="center" vertical="center"/>
    </xf>
    <xf numFmtId="166" fontId="1" fillId="5" borderId="30" xfId="0" applyNumberFormat="1" applyFont="1" applyFill="1" applyBorder="1" applyAlignment="1">
      <alignment horizontal="center" vertical="center"/>
    </xf>
    <xf numFmtId="0" fontId="26" fillId="0" borderId="0" xfId="4"/>
    <xf numFmtId="0" fontId="26" fillId="0" borderId="0" xfId="4" applyAlignment="1"/>
    <xf numFmtId="43" fontId="0" fillId="0" borderId="0" xfId="25" applyFont="1"/>
    <xf numFmtId="0" fontId="32" fillId="0" borderId="0" xfId="4" applyFont="1" applyAlignment="1">
      <alignment horizontal="right" wrapText="1"/>
    </xf>
    <xf numFmtId="0" fontId="33" fillId="0" borderId="0" xfId="4" applyFont="1" applyAlignment="1">
      <alignment horizontal="right"/>
    </xf>
    <xf numFmtId="0" fontId="32" fillId="0" borderId="0" xfId="4" applyFont="1" applyAlignment="1"/>
    <xf numFmtId="43" fontId="33" fillId="0" borderId="0" xfId="25" applyFont="1" applyAlignment="1">
      <alignment horizontal="right"/>
    </xf>
    <xf numFmtId="0" fontId="44" fillId="0" borderId="0" xfId="4" applyFont="1"/>
    <xf numFmtId="0" fontId="44" fillId="0" borderId="0" xfId="4" applyFont="1" applyAlignment="1">
      <alignment horizontal="right"/>
    </xf>
    <xf numFmtId="0" fontId="34" fillId="10" borderId="71" xfId="4" applyNumberFormat="1" applyFont="1" applyFill="1" applyBorder="1" applyAlignment="1" applyProtection="1">
      <alignment horizontal="center" vertical="center" wrapText="1"/>
    </xf>
    <xf numFmtId="0" fontId="34" fillId="10" borderId="90" xfId="4" applyNumberFormat="1" applyFont="1" applyFill="1" applyBorder="1" applyAlignment="1" applyProtection="1">
      <alignment horizontal="left" vertical="center"/>
    </xf>
    <xf numFmtId="0" fontId="45" fillId="11" borderId="71" xfId="4" applyFont="1" applyFill="1" applyBorder="1" applyAlignment="1">
      <alignment horizontal="center" vertical="center"/>
    </xf>
    <xf numFmtId="0" fontId="46" fillId="12" borderId="91" xfId="0" applyFont="1" applyFill="1" applyBorder="1" applyAlignment="1">
      <alignment horizontal="left" vertical="top" wrapText="1"/>
    </xf>
    <xf numFmtId="0" fontId="46" fillId="12" borderId="91" xfId="0" applyFont="1" applyFill="1" applyBorder="1" applyAlignment="1">
      <alignment horizontal="left" vertical="top"/>
    </xf>
    <xf numFmtId="0" fontId="47" fillId="12" borderId="91" xfId="0" applyFont="1" applyFill="1" applyBorder="1" applyAlignment="1">
      <alignment horizontal="left" vertical="top"/>
    </xf>
    <xf numFmtId="0" fontId="47" fillId="12" borderId="91" xfId="0" applyFont="1" applyFill="1" applyBorder="1" applyAlignment="1">
      <alignment horizontal="center" vertical="top" wrapText="1"/>
    </xf>
    <xf numFmtId="0" fontId="47" fillId="12" borderId="91" xfId="0" applyFont="1" applyFill="1" applyBorder="1" applyAlignment="1">
      <alignment horizontal="left" vertical="top" wrapText="1"/>
    </xf>
    <xf numFmtId="0" fontId="46" fillId="13" borderId="91" xfId="0" applyFont="1" applyFill="1" applyBorder="1" applyAlignment="1">
      <alignment horizontal="left" vertical="top" wrapText="1"/>
    </xf>
    <xf numFmtId="0" fontId="46" fillId="13" borderId="91" xfId="0" applyFont="1" applyFill="1" applyBorder="1" applyAlignment="1">
      <alignment horizontal="left" vertical="top"/>
    </xf>
    <xf numFmtId="0" fontId="47" fillId="13" borderId="91" xfId="0" applyFont="1" applyFill="1" applyBorder="1" applyAlignment="1">
      <alignment horizontal="left" vertical="top" wrapText="1"/>
    </xf>
    <xf numFmtId="0" fontId="47" fillId="13" borderId="91" xfId="0" applyFont="1" applyFill="1" applyBorder="1" applyAlignment="1">
      <alignment horizontal="center" vertical="top" wrapText="1"/>
    </xf>
    <xf numFmtId="0" fontId="36" fillId="14" borderId="91" xfId="0" applyFont="1" applyFill="1" applyBorder="1" applyAlignment="1">
      <alignment horizontal="left" vertical="top" wrapText="1"/>
    </xf>
    <xf numFmtId="0" fontId="36" fillId="14" borderId="91" xfId="0" applyFont="1" applyFill="1" applyBorder="1" applyAlignment="1">
      <alignment horizontal="left" vertical="top"/>
    </xf>
    <xf numFmtId="0" fontId="36" fillId="14" borderId="91" xfId="0" applyFont="1" applyFill="1" applyBorder="1" applyAlignment="1">
      <alignment horizontal="center" vertical="top" wrapText="1"/>
    </xf>
    <xf numFmtId="43" fontId="36" fillId="14" borderId="91" xfId="25" applyFont="1" applyFill="1" applyBorder="1" applyAlignment="1">
      <alignment horizontal="center" vertical="top" wrapText="1"/>
    </xf>
    <xf numFmtId="43" fontId="36" fillId="14" borderId="91" xfId="25" applyFont="1" applyFill="1" applyBorder="1" applyAlignment="1">
      <alignment horizontal="right" vertical="top" wrapText="1"/>
    </xf>
    <xf numFmtId="43" fontId="47" fillId="13" borderId="91" xfId="25" applyFont="1" applyFill="1" applyBorder="1" applyAlignment="1">
      <alignment horizontal="left" vertical="top" wrapText="1"/>
    </xf>
    <xf numFmtId="43" fontId="47" fillId="12" borderId="91" xfId="25" applyFont="1" applyFill="1" applyBorder="1" applyAlignment="1">
      <alignment horizontal="left" vertical="top" wrapText="1"/>
    </xf>
    <xf numFmtId="43" fontId="0" fillId="0" borderId="2" xfId="0" applyNumberFormat="1" applyFont="1" applyBorder="1" applyAlignment="1">
      <alignment horizontal="center"/>
    </xf>
    <xf numFmtId="0" fontId="3" fillId="0" borderId="73" xfId="0" applyNumberFormat="1" applyFont="1" applyBorder="1" applyAlignment="1">
      <alignment horizontal="center" vertical="center"/>
    </xf>
  </cellXfs>
  <cellStyles count="31">
    <cellStyle name="ako" xfId="5"/>
    <cellStyle name="Moeda" xfId="27" builtinId="4"/>
    <cellStyle name="Moeda 2" xfId="7"/>
    <cellStyle name="Moeda 3" xfId="8"/>
    <cellStyle name="Normal" xfId="0" builtinId="0"/>
    <cellStyle name="Normal 2" xfId="4"/>
    <cellStyle name="Normal 2 2" xfId="11"/>
    <cellStyle name="Normal 2 2 2" xfId="12"/>
    <cellStyle name="Normal 2 2_3 - PLANILHA_MODELO" xfId="10"/>
    <cellStyle name="Normal 2 3" xfId="6"/>
    <cellStyle name="Normal 2 4" xfId="3"/>
    <cellStyle name="Normal 2 4 2" xfId="28"/>
    <cellStyle name="Normal 2 5" xfId="9"/>
    <cellStyle name="Normal 3" xfId="13"/>
    <cellStyle name="Normal 4" xfId="14"/>
    <cellStyle name="Normal 4 2" xfId="15"/>
    <cellStyle name="Normal 5" xfId="2"/>
    <cellStyle name="Normal 6" xfId="30"/>
    <cellStyle name="Porcentagem" xfId="1" builtinId="5"/>
    <cellStyle name="Porcentagem 2" xfId="16"/>
    <cellStyle name="Porcentagem 3" xfId="17"/>
    <cellStyle name="Porcentagem 4" xfId="18"/>
    <cellStyle name="Separador de milhares 2" xfId="19"/>
    <cellStyle name="Separador de milhares 2 2" xfId="20"/>
    <cellStyle name="Separador de milhares 2 3" xfId="21"/>
    <cellStyle name="Separador de milhares 3" xfId="22"/>
    <cellStyle name="Título 1 1" xfId="23"/>
    <cellStyle name="Título 1 1 1" xfId="24"/>
    <cellStyle name="Vírgula 2" xfId="25"/>
    <cellStyle name="Vírgula 2 3" xfId="29"/>
    <cellStyle name="Vírgula 3" xfId="26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613317</xdr:colOff>
      <xdr:row>1</xdr:row>
      <xdr:rowOff>16560</xdr:rowOff>
    </xdr:from>
    <xdr:to>
      <xdr:col>7</xdr:col>
      <xdr:colOff>957882</xdr:colOff>
      <xdr:row>3</xdr:row>
      <xdr:rowOff>160886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6585" y="179182"/>
          <a:ext cx="1204138" cy="516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2710962</xdr:colOff>
      <xdr:row>0</xdr:row>
      <xdr:rowOff>43962</xdr:rowOff>
    </xdr:from>
    <xdr:to>
      <xdr:col>2</xdr:col>
      <xdr:colOff>596000</xdr:colOff>
      <xdr:row>5</xdr:row>
      <xdr:rowOff>124670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9789" y="43962"/>
          <a:ext cx="2742788" cy="12163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rcamento_pr%20novell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LETIM 161"/>
      <sheetName val="BOLETIM 172"/>
      <sheetName val="BOLETIM 177"/>
      <sheetName val="BOLETIM 178"/>
      <sheetName val="ORCAMENTO"/>
      <sheetName val="CRONOGRAMA FISICO FINANC"/>
      <sheetName val="COMPOSIÇÃO"/>
      <sheetName val="COTAÇÃO"/>
      <sheetName val="BDI"/>
      <sheetName val="Plan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99"/>
  <sheetViews>
    <sheetView topLeftCell="A614" zoomScaleNormal="100" workbookViewId="0">
      <selection activeCell="C637" sqref="C637"/>
    </sheetView>
  </sheetViews>
  <sheetFormatPr defaultColWidth="9" defaultRowHeight="12.75"/>
  <cols>
    <col min="1" max="1" width="10.85546875" style="100" customWidth="1"/>
    <col min="2" max="2" width="0.5703125" style="100" customWidth="1"/>
    <col min="3" max="3" width="72.5703125" style="100" customWidth="1"/>
    <col min="4" max="4" width="8.7109375" style="100" customWidth="1"/>
    <col min="5" max="6" width="12.7109375" style="100" customWidth="1"/>
    <col min="7" max="7" width="15.42578125" style="100" customWidth="1"/>
    <col min="8" max="256" width="9" style="100"/>
    <col min="257" max="257" width="10.85546875" style="100" customWidth="1"/>
    <col min="258" max="258" width="0.5703125" style="100" customWidth="1"/>
    <col min="259" max="259" width="72.5703125" style="100" customWidth="1"/>
    <col min="260" max="260" width="8.7109375" style="100" customWidth="1"/>
    <col min="261" max="262" width="12.7109375" style="100" customWidth="1"/>
    <col min="263" max="263" width="15.42578125" style="100" customWidth="1"/>
    <col min="264" max="512" width="9" style="100"/>
    <col min="513" max="513" width="10.85546875" style="100" customWidth="1"/>
    <col min="514" max="514" width="0.5703125" style="100" customWidth="1"/>
    <col min="515" max="515" width="72.5703125" style="100" customWidth="1"/>
    <col min="516" max="516" width="8.7109375" style="100" customWidth="1"/>
    <col min="517" max="518" width="12.7109375" style="100" customWidth="1"/>
    <col min="519" max="519" width="15.42578125" style="100" customWidth="1"/>
    <col min="520" max="768" width="9" style="100"/>
    <col min="769" max="769" width="10.85546875" style="100" customWidth="1"/>
    <col min="770" max="770" width="0.5703125" style="100" customWidth="1"/>
    <col min="771" max="771" width="72.5703125" style="100" customWidth="1"/>
    <col min="772" max="772" width="8.7109375" style="100" customWidth="1"/>
    <col min="773" max="774" width="12.7109375" style="100" customWidth="1"/>
    <col min="775" max="775" width="15.42578125" style="100" customWidth="1"/>
    <col min="776" max="1024" width="9" style="100"/>
    <col min="1025" max="1025" width="10.85546875" style="100" customWidth="1"/>
    <col min="1026" max="1026" width="0.5703125" style="100" customWidth="1"/>
    <col min="1027" max="1027" width="72.5703125" style="100" customWidth="1"/>
    <col min="1028" max="1028" width="8.7109375" style="100" customWidth="1"/>
    <col min="1029" max="1030" width="12.7109375" style="100" customWidth="1"/>
    <col min="1031" max="1031" width="15.42578125" style="100" customWidth="1"/>
    <col min="1032" max="1280" width="9" style="100"/>
    <col min="1281" max="1281" width="10.85546875" style="100" customWidth="1"/>
    <col min="1282" max="1282" width="0.5703125" style="100" customWidth="1"/>
    <col min="1283" max="1283" width="72.5703125" style="100" customWidth="1"/>
    <col min="1284" max="1284" width="8.7109375" style="100" customWidth="1"/>
    <col min="1285" max="1286" width="12.7109375" style="100" customWidth="1"/>
    <col min="1287" max="1287" width="15.42578125" style="100" customWidth="1"/>
    <col min="1288" max="1536" width="9" style="100"/>
    <col min="1537" max="1537" width="10.85546875" style="100" customWidth="1"/>
    <col min="1538" max="1538" width="0.5703125" style="100" customWidth="1"/>
    <col min="1539" max="1539" width="72.5703125" style="100" customWidth="1"/>
    <col min="1540" max="1540" width="8.7109375" style="100" customWidth="1"/>
    <col min="1541" max="1542" width="12.7109375" style="100" customWidth="1"/>
    <col min="1543" max="1543" width="15.42578125" style="100" customWidth="1"/>
    <col min="1544" max="1792" width="9" style="100"/>
    <col min="1793" max="1793" width="10.85546875" style="100" customWidth="1"/>
    <col min="1794" max="1794" width="0.5703125" style="100" customWidth="1"/>
    <col min="1795" max="1795" width="72.5703125" style="100" customWidth="1"/>
    <col min="1796" max="1796" width="8.7109375" style="100" customWidth="1"/>
    <col min="1797" max="1798" width="12.7109375" style="100" customWidth="1"/>
    <col min="1799" max="1799" width="15.42578125" style="100" customWidth="1"/>
    <col min="1800" max="2048" width="9" style="100"/>
    <col min="2049" max="2049" width="10.85546875" style="100" customWidth="1"/>
    <col min="2050" max="2050" width="0.5703125" style="100" customWidth="1"/>
    <col min="2051" max="2051" width="72.5703125" style="100" customWidth="1"/>
    <col min="2052" max="2052" width="8.7109375" style="100" customWidth="1"/>
    <col min="2053" max="2054" width="12.7109375" style="100" customWidth="1"/>
    <col min="2055" max="2055" width="15.42578125" style="100" customWidth="1"/>
    <col min="2056" max="2304" width="9" style="100"/>
    <col min="2305" max="2305" width="10.85546875" style="100" customWidth="1"/>
    <col min="2306" max="2306" width="0.5703125" style="100" customWidth="1"/>
    <col min="2307" max="2307" width="72.5703125" style="100" customWidth="1"/>
    <col min="2308" max="2308" width="8.7109375" style="100" customWidth="1"/>
    <col min="2309" max="2310" width="12.7109375" style="100" customWidth="1"/>
    <col min="2311" max="2311" width="15.42578125" style="100" customWidth="1"/>
    <col min="2312" max="2560" width="9" style="100"/>
    <col min="2561" max="2561" width="10.85546875" style="100" customWidth="1"/>
    <col min="2562" max="2562" width="0.5703125" style="100" customWidth="1"/>
    <col min="2563" max="2563" width="72.5703125" style="100" customWidth="1"/>
    <col min="2564" max="2564" width="8.7109375" style="100" customWidth="1"/>
    <col min="2565" max="2566" width="12.7109375" style="100" customWidth="1"/>
    <col min="2567" max="2567" width="15.42578125" style="100" customWidth="1"/>
    <col min="2568" max="2816" width="9" style="100"/>
    <col min="2817" max="2817" width="10.85546875" style="100" customWidth="1"/>
    <col min="2818" max="2818" width="0.5703125" style="100" customWidth="1"/>
    <col min="2819" max="2819" width="72.5703125" style="100" customWidth="1"/>
    <col min="2820" max="2820" width="8.7109375" style="100" customWidth="1"/>
    <col min="2821" max="2822" width="12.7109375" style="100" customWidth="1"/>
    <col min="2823" max="2823" width="15.42578125" style="100" customWidth="1"/>
    <col min="2824" max="3072" width="9" style="100"/>
    <col min="3073" max="3073" width="10.85546875" style="100" customWidth="1"/>
    <col min="3074" max="3074" width="0.5703125" style="100" customWidth="1"/>
    <col min="3075" max="3075" width="72.5703125" style="100" customWidth="1"/>
    <col min="3076" max="3076" width="8.7109375" style="100" customWidth="1"/>
    <col min="3077" max="3078" width="12.7109375" style="100" customWidth="1"/>
    <col min="3079" max="3079" width="15.42578125" style="100" customWidth="1"/>
    <col min="3080" max="3328" width="9" style="100"/>
    <col min="3329" max="3329" width="10.85546875" style="100" customWidth="1"/>
    <col min="3330" max="3330" width="0.5703125" style="100" customWidth="1"/>
    <col min="3331" max="3331" width="72.5703125" style="100" customWidth="1"/>
    <col min="3332" max="3332" width="8.7109375" style="100" customWidth="1"/>
    <col min="3333" max="3334" width="12.7109375" style="100" customWidth="1"/>
    <col min="3335" max="3335" width="15.42578125" style="100" customWidth="1"/>
    <col min="3336" max="3584" width="9" style="100"/>
    <col min="3585" max="3585" width="10.85546875" style="100" customWidth="1"/>
    <col min="3586" max="3586" width="0.5703125" style="100" customWidth="1"/>
    <col min="3587" max="3587" width="72.5703125" style="100" customWidth="1"/>
    <col min="3588" max="3588" width="8.7109375" style="100" customWidth="1"/>
    <col min="3589" max="3590" width="12.7109375" style="100" customWidth="1"/>
    <col min="3591" max="3591" width="15.42578125" style="100" customWidth="1"/>
    <col min="3592" max="3840" width="9" style="100"/>
    <col min="3841" max="3841" width="10.85546875" style="100" customWidth="1"/>
    <col min="3842" max="3842" width="0.5703125" style="100" customWidth="1"/>
    <col min="3843" max="3843" width="72.5703125" style="100" customWidth="1"/>
    <col min="3844" max="3844" width="8.7109375" style="100" customWidth="1"/>
    <col min="3845" max="3846" width="12.7109375" style="100" customWidth="1"/>
    <col min="3847" max="3847" width="15.42578125" style="100" customWidth="1"/>
    <col min="3848" max="4096" width="9" style="100"/>
    <col min="4097" max="4097" width="10.85546875" style="100" customWidth="1"/>
    <col min="4098" max="4098" width="0.5703125" style="100" customWidth="1"/>
    <col min="4099" max="4099" width="72.5703125" style="100" customWidth="1"/>
    <col min="4100" max="4100" width="8.7109375" style="100" customWidth="1"/>
    <col min="4101" max="4102" width="12.7109375" style="100" customWidth="1"/>
    <col min="4103" max="4103" width="15.42578125" style="100" customWidth="1"/>
    <col min="4104" max="4352" width="9" style="100"/>
    <col min="4353" max="4353" width="10.85546875" style="100" customWidth="1"/>
    <col min="4354" max="4354" width="0.5703125" style="100" customWidth="1"/>
    <col min="4355" max="4355" width="72.5703125" style="100" customWidth="1"/>
    <col min="4356" max="4356" width="8.7109375" style="100" customWidth="1"/>
    <col min="4357" max="4358" width="12.7109375" style="100" customWidth="1"/>
    <col min="4359" max="4359" width="15.42578125" style="100" customWidth="1"/>
    <col min="4360" max="4608" width="9" style="100"/>
    <col min="4609" max="4609" width="10.85546875" style="100" customWidth="1"/>
    <col min="4610" max="4610" width="0.5703125" style="100" customWidth="1"/>
    <col min="4611" max="4611" width="72.5703125" style="100" customWidth="1"/>
    <col min="4612" max="4612" width="8.7109375" style="100" customWidth="1"/>
    <col min="4613" max="4614" width="12.7109375" style="100" customWidth="1"/>
    <col min="4615" max="4615" width="15.42578125" style="100" customWidth="1"/>
    <col min="4616" max="4864" width="9" style="100"/>
    <col min="4865" max="4865" width="10.85546875" style="100" customWidth="1"/>
    <col min="4866" max="4866" width="0.5703125" style="100" customWidth="1"/>
    <col min="4867" max="4867" width="72.5703125" style="100" customWidth="1"/>
    <col min="4868" max="4868" width="8.7109375" style="100" customWidth="1"/>
    <col min="4869" max="4870" width="12.7109375" style="100" customWidth="1"/>
    <col min="4871" max="4871" width="15.42578125" style="100" customWidth="1"/>
    <col min="4872" max="5120" width="9" style="100"/>
    <col min="5121" max="5121" width="10.85546875" style="100" customWidth="1"/>
    <col min="5122" max="5122" width="0.5703125" style="100" customWidth="1"/>
    <col min="5123" max="5123" width="72.5703125" style="100" customWidth="1"/>
    <col min="5124" max="5124" width="8.7109375" style="100" customWidth="1"/>
    <col min="5125" max="5126" width="12.7109375" style="100" customWidth="1"/>
    <col min="5127" max="5127" width="15.42578125" style="100" customWidth="1"/>
    <col min="5128" max="5376" width="9" style="100"/>
    <col min="5377" max="5377" width="10.85546875" style="100" customWidth="1"/>
    <col min="5378" max="5378" width="0.5703125" style="100" customWidth="1"/>
    <col min="5379" max="5379" width="72.5703125" style="100" customWidth="1"/>
    <col min="5380" max="5380" width="8.7109375" style="100" customWidth="1"/>
    <col min="5381" max="5382" width="12.7109375" style="100" customWidth="1"/>
    <col min="5383" max="5383" width="15.42578125" style="100" customWidth="1"/>
    <col min="5384" max="5632" width="9" style="100"/>
    <col min="5633" max="5633" width="10.85546875" style="100" customWidth="1"/>
    <col min="5634" max="5634" width="0.5703125" style="100" customWidth="1"/>
    <col min="5635" max="5635" width="72.5703125" style="100" customWidth="1"/>
    <col min="5636" max="5636" width="8.7109375" style="100" customWidth="1"/>
    <col min="5637" max="5638" width="12.7109375" style="100" customWidth="1"/>
    <col min="5639" max="5639" width="15.42578125" style="100" customWidth="1"/>
    <col min="5640" max="5888" width="9" style="100"/>
    <col min="5889" max="5889" width="10.85546875" style="100" customWidth="1"/>
    <col min="5890" max="5890" width="0.5703125" style="100" customWidth="1"/>
    <col min="5891" max="5891" width="72.5703125" style="100" customWidth="1"/>
    <col min="5892" max="5892" width="8.7109375" style="100" customWidth="1"/>
    <col min="5893" max="5894" width="12.7109375" style="100" customWidth="1"/>
    <col min="5895" max="5895" width="15.42578125" style="100" customWidth="1"/>
    <col min="5896" max="6144" width="9" style="100"/>
    <col min="6145" max="6145" width="10.85546875" style="100" customWidth="1"/>
    <col min="6146" max="6146" width="0.5703125" style="100" customWidth="1"/>
    <col min="6147" max="6147" width="72.5703125" style="100" customWidth="1"/>
    <col min="6148" max="6148" width="8.7109375" style="100" customWidth="1"/>
    <col min="6149" max="6150" width="12.7109375" style="100" customWidth="1"/>
    <col min="6151" max="6151" width="15.42578125" style="100" customWidth="1"/>
    <col min="6152" max="6400" width="9" style="100"/>
    <col min="6401" max="6401" width="10.85546875" style="100" customWidth="1"/>
    <col min="6402" max="6402" width="0.5703125" style="100" customWidth="1"/>
    <col min="6403" max="6403" width="72.5703125" style="100" customWidth="1"/>
    <col min="6404" max="6404" width="8.7109375" style="100" customWidth="1"/>
    <col min="6405" max="6406" width="12.7109375" style="100" customWidth="1"/>
    <col min="6407" max="6407" width="15.42578125" style="100" customWidth="1"/>
    <col min="6408" max="6656" width="9" style="100"/>
    <col min="6657" max="6657" width="10.85546875" style="100" customWidth="1"/>
    <col min="6658" max="6658" width="0.5703125" style="100" customWidth="1"/>
    <col min="6659" max="6659" width="72.5703125" style="100" customWidth="1"/>
    <col min="6660" max="6660" width="8.7109375" style="100" customWidth="1"/>
    <col min="6661" max="6662" width="12.7109375" style="100" customWidth="1"/>
    <col min="6663" max="6663" width="15.42578125" style="100" customWidth="1"/>
    <col min="6664" max="6912" width="9" style="100"/>
    <col min="6913" max="6913" width="10.85546875" style="100" customWidth="1"/>
    <col min="6914" max="6914" width="0.5703125" style="100" customWidth="1"/>
    <col min="6915" max="6915" width="72.5703125" style="100" customWidth="1"/>
    <col min="6916" max="6916" width="8.7109375" style="100" customWidth="1"/>
    <col min="6917" max="6918" width="12.7109375" style="100" customWidth="1"/>
    <col min="6919" max="6919" width="15.42578125" style="100" customWidth="1"/>
    <col min="6920" max="7168" width="9" style="100"/>
    <col min="7169" max="7169" width="10.85546875" style="100" customWidth="1"/>
    <col min="7170" max="7170" width="0.5703125" style="100" customWidth="1"/>
    <col min="7171" max="7171" width="72.5703125" style="100" customWidth="1"/>
    <col min="7172" max="7172" width="8.7109375" style="100" customWidth="1"/>
    <col min="7173" max="7174" width="12.7109375" style="100" customWidth="1"/>
    <col min="7175" max="7175" width="15.42578125" style="100" customWidth="1"/>
    <col min="7176" max="7424" width="9" style="100"/>
    <col min="7425" max="7425" width="10.85546875" style="100" customWidth="1"/>
    <col min="7426" max="7426" width="0.5703125" style="100" customWidth="1"/>
    <col min="7427" max="7427" width="72.5703125" style="100" customWidth="1"/>
    <col min="7428" max="7428" width="8.7109375" style="100" customWidth="1"/>
    <col min="7429" max="7430" width="12.7109375" style="100" customWidth="1"/>
    <col min="7431" max="7431" width="15.42578125" style="100" customWidth="1"/>
    <col min="7432" max="7680" width="9" style="100"/>
    <col min="7681" max="7681" width="10.85546875" style="100" customWidth="1"/>
    <col min="7682" max="7682" width="0.5703125" style="100" customWidth="1"/>
    <col min="7683" max="7683" width="72.5703125" style="100" customWidth="1"/>
    <col min="7684" max="7684" width="8.7109375" style="100" customWidth="1"/>
    <col min="7685" max="7686" width="12.7109375" style="100" customWidth="1"/>
    <col min="7687" max="7687" width="15.42578125" style="100" customWidth="1"/>
    <col min="7688" max="7936" width="9" style="100"/>
    <col min="7937" max="7937" width="10.85546875" style="100" customWidth="1"/>
    <col min="7938" max="7938" width="0.5703125" style="100" customWidth="1"/>
    <col min="7939" max="7939" width="72.5703125" style="100" customWidth="1"/>
    <col min="7940" max="7940" width="8.7109375" style="100" customWidth="1"/>
    <col min="7941" max="7942" width="12.7109375" style="100" customWidth="1"/>
    <col min="7943" max="7943" width="15.42578125" style="100" customWidth="1"/>
    <col min="7944" max="8192" width="9" style="100"/>
    <col min="8193" max="8193" width="10.85546875" style="100" customWidth="1"/>
    <col min="8194" max="8194" width="0.5703125" style="100" customWidth="1"/>
    <col min="8195" max="8195" width="72.5703125" style="100" customWidth="1"/>
    <col min="8196" max="8196" width="8.7109375" style="100" customWidth="1"/>
    <col min="8197" max="8198" width="12.7109375" style="100" customWidth="1"/>
    <col min="8199" max="8199" width="15.42578125" style="100" customWidth="1"/>
    <col min="8200" max="8448" width="9" style="100"/>
    <col min="8449" max="8449" width="10.85546875" style="100" customWidth="1"/>
    <col min="8450" max="8450" width="0.5703125" style="100" customWidth="1"/>
    <col min="8451" max="8451" width="72.5703125" style="100" customWidth="1"/>
    <col min="8452" max="8452" width="8.7109375" style="100" customWidth="1"/>
    <col min="8453" max="8454" width="12.7109375" style="100" customWidth="1"/>
    <col min="8455" max="8455" width="15.42578125" style="100" customWidth="1"/>
    <col min="8456" max="8704" width="9" style="100"/>
    <col min="8705" max="8705" width="10.85546875" style="100" customWidth="1"/>
    <col min="8706" max="8706" width="0.5703125" style="100" customWidth="1"/>
    <col min="8707" max="8707" width="72.5703125" style="100" customWidth="1"/>
    <col min="8708" max="8708" width="8.7109375" style="100" customWidth="1"/>
    <col min="8709" max="8710" width="12.7109375" style="100" customWidth="1"/>
    <col min="8711" max="8711" width="15.42578125" style="100" customWidth="1"/>
    <col min="8712" max="8960" width="9" style="100"/>
    <col min="8961" max="8961" width="10.85546875" style="100" customWidth="1"/>
    <col min="8962" max="8962" width="0.5703125" style="100" customWidth="1"/>
    <col min="8963" max="8963" width="72.5703125" style="100" customWidth="1"/>
    <col min="8964" max="8964" width="8.7109375" style="100" customWidth="1"/>
    <col min="8965" max="8966" width="12.7109375" style="100" customWidth="1"/>
    <col min="8967" max="8967" width="15.42578125" style="100" customWidth="1"/>
    <col min="8968" max="9216" width="9" style="100"/>
    <col min="9217" max="9217" width="10.85546875" style="100" customWidth="1"/>
    <col min="9218" max="9218" width="0.5703125" style="100" customWidth="1"/>
    <col min="9219" max="9219" width="72.5703125" style="100" customWidth="1"/>
    <col min="9220" max="9220" width="8.7109375" style="100" customWidth="1"/>
    <col min="9221" max="9222" width="12.7109375" style="100" customWidth="1"/>
    <col min="9223" max="9223" width="15.42578125" style="100" customWidth="1"/>
    <col min="9224" max="9472" width="9" style="100"/>
    <col min="9473" max="9473" width="10.85546875" style="100" customWidth="1"/>
    <col min="9474" max="9474" width="0.5703125" style="100" customWidth="1"/>
    <col min="9475" max="9475" width="72.5703125" style="100" customWidth="1"/>
    <col min="9476" max="9476" width="8.7109375" style="100" customWidth="1"/>
    <col min="9477" max="9478" width="12.7109375" style="100" customWidth="1"/>
    <col min="9479" max="9479" width="15.42578125" style="100" customWidth="1"/>
    <col min="9480" max="9728" width="9" style="100"/>
    <col min="9729" max="9729" width="10.85546875" style="100" customWidth="1"/>
    <col min="9730" max="9730" width="0.5703125" style="100" customWidth="1"/>
    <col min="9731" max="9731" width="72.5703125" style="100" customWidth="1"/>
    <col min="9732" max="9732" width="8.7109375" style="100" customWidth="1"/>
    <col min="9733" max="9734" width="12.7109375" style="100" customWidth="1"/>
    <col min="9735" max="9735" width="15.42578125" style="100" customWidth="1"/>
    <col min="9736" max="9984" width="9" style="100"/>
    <col min="9985" max="9985" width="10.85546875" style="100" customWidth="1"/>
    <col min="9986" max="9986" width="0.5703125" style="100" customWidth="1"/>
    <col min="9987" max="9987" width="72.5703125" style="100" customWidth="1"/>
    <col min="9988" max="9988" width="8.7109375" style="100" customWidth="1"/>
    <col min="9989" max="9990" width="12.7109375" style="100" customWidth="1"/>
    <col min="9991" max="9991" width="15.42578125" style="100" customWidth="1"/>
    <col min="9992" max="10240" width="9" style="100"/>
    <col min="10241" max="10241" width="10.85546875" style="100" customWidth="1"/>
    <col min="10242" max="10242" width="0.5703125" style="100" customWidth="1"/>
    <col min="10243" max="10243" width="72.5703125" style="100" customWidth="1"/>
    <col min="10244" max="10244" width="8.7109375" style="100" customWidth="1"/>
    <col min="10245" max="10246" width="12.7109375" style="100" customWidth="1"/>
    <col min="10247" max="10247" width="15.42578125" style="100" customWidth="1"/>
    <col min="10248" max="10496" width="9" style="100"/>
    <col min="10497" max="10497" width="10.85546875" style="100" customWidth="1"/>
    <col min="10498" max="10498" width="0.5703125" style="100" customWidth="1"/>
    <col min="10499" max="10499" width="72.5703125" style="100" customWidth="1"/>
    <col min="10500" max="10500" width="8.7109375" style="100" customWidth="1"/>
    <col min="10501" max="10502" width="12.7109375" style="100" customWidth="1"/>
    <col min="10503" max="10503" width="15.42578125" style="100" customWidth="1"/>
    <col min="10504" max="10752" width="9" style="100"/>
    <col min="10753" max="10753" width="10.85546875" style="100" customWidth="1"/>
    <col min="10754" max="10754" width="0.5703125" style="100" customWidth="1"/>
    <col min="10755" max="10755" width="72.5703125" style="100" customWidth="1"/>
    <col min="10756" max="10756" width="8.7109375" style="100" customWidth="1"/>
    <col min="10757" max="10758" width="12.7109375" style="100" customWidth="1"/>
    <col min="10759" max="10759" width="15.42578125" style="100" customWidth="1"/>
    <col min="10760" max="11008" width="9" style="100"/>
    <col min="11009" max="11009" width="10.85546875" style="100" customWidth="1"/>
    <col min="11010" max="11010" width="0.5703125" style="100" customWidth="1"/>
    <col min="11011" max="11011" width="72.5703125" style="100" customWidth="1"/>
    <col min="11012" max="11012" width="8.7109375" style="100" customWidth="1"/>
    <col min="11013" max="11014" width="12.7109375" style="100" customWidth="1"/>
    <col min="11015" max="11015" width="15.42578125" style="100" customWidth="1"/>
    <col min="11016" max="11264" width="9" style="100"/>
    <col min="11265" max="11265" width="10.85546875" style="100" customWidth="1"/>
    <col min="11266" max="11266" width="0.5703125" style="100" customWidth="1"/>
    <col min="11267" max="11267" width="72.5703125" style="100" customWidth="1"/>
    <col min="11268" max="11268" width="8.7109375" style="100" customWidth="1"/>
    <col min="11269" max="11270" width="12.7109375" style="100" customWidth="1"/>
    <col min="11271" max="11271" width="15.42578125" style="100" customWidth="1"/>
    <col min="11272" max="11520" width="9" style="100"/>
    <col min="11521" max="11521" width="10.85546875" style="100" customWidth="1"/>
    <col min="11522" max="11522" width="0.5703125" style="100" customWidth="1"/>
    <col min="11523" max="11523" width="72.5703125" style="100" customWidth="1"/>
    <col min="11524" max="11524" width="8.7109375" style="100" customWidth="1"/>
    <col min="11525" max="11526" width="12.7109375" style="100" customWidth="1"/>
    <col min="11527" max="11527" width="15.42578125" style="100" customWidth="1"/>
    <col min="11528" max="11776" width="9" style="100"/>
    <col min="11777" max="11777" width="10.85546875" style="100" customWidth="1"/>
    <col min="11778" max="11778" width="0.5703125" style="100" customWidth="1"/>
    <col min="11779" max="11779" width="72.5703125" style="100" customWidth="1"/>
    <col min="11780" max="11780" width="8.7109375" style="100" customWidth="1"/>
    <col min="11781" max="11782" width="12.7109375" style="100" customWidth="1"/>
    <col min="11783" max="11783" width="15.42578125" style="100" customWidth="1"/>
    <col min="11784" max="12032" width="9" style="100"/>
    <col min="12033" max="12033" width="10.85546875" style="100" customWidth="1"/>
    <col min="12034" max="12034" width="0.5703125" style="100" customWidth="1"/>
    <col min="12035" max="12035" width="72.5703125" style="100" customWidth="1"/>
    <col min="12036" max="12036" width="8.7109375" style="100" customWidth="1"/>
    <col min="12037" max="12038" width="12.7109375" style="100" customWidth="1"/>
    <col min="12039" max="12039" width="15.42578125" style="100" customWidth="1"/>
    <col min="12040" max="12288" width="9" style="100"/>
    <col min="12289" max="12289" width="10.85546875" style="100" customWidth="1"/>
    <col min="12290" max="12290" width="0.5703125" style="100" customWidth="1"/>
    <col min="12291" max="12291" width="72.5703125" style="100" customWidth="1"/>
    <col min="12292" max="12292" width="8.7109375" style="100" customWidth="1"/>
    <col min="12293" max="12294" width="12.7109375" style="100" customWidth="1"/>
    <col min="12295" max="12295" width="15.42578125" style="100" customWidth="1"/>
    <col min="12296" max="12544" width="9" style="100"/>
    <col min="12545" max="12545" width="10.85546875" style="100" customWidth="1"/>
    <col min="12546" max="12546" width="0.5703125" style="100" customWidth="1"/>
    <col min="12547" max="12547" width="72.5703125" style="100" customWidth="1"/>
    <col min="12548" max="12548" width="8.7109375" style="100" customWidth="1"/>
    <col min="12549" max="12550" width="12.7109375" style="100" customWidth="1"/>
    <col min="12551" max="12551" width="15.42578125" style="100" customWidth="1"/>
    <col min="12552" max="12800" width="9" style="100"/>
    <col min="12801" max="12801" width="10.85546875" style="100" customWidth="1"/>
    <col min="12802" max="12802" width="0.5703125" style="100" customWidth="1"/>
    <col min="12803" max="12803" width="72.5703125" style="100" customWidth="1"/>
    <col min="12804" max="12804" width="8.7109375" style="100" customWidth="1"/>
    <col min="12805" max="12806" width="12.7109375" style="100" customWidth="1"/>
    <col min="12807" max="12807" width="15.42578125" style="100" customWidth="1"/>
    <col min="12808" max="13056" width="9" style="100"/>
    <col min="13057" max="13057" width="10.85546875" style="100" customWidth="1"/>
    <col min="13058" max="13058" width="0.5703125" style="100" customWidth="1"/>
    <col min="13059" max="13059" width="72.5703125" style="100" customWidth="1"/>
    <col min="13060" max="13060" width="8.7109375" style="100" customWidth="1"/>
    <col min="13061" max="13062" width="12.7109375" style="100" customWidth="1"/>
    <col min="13063" max="13063" width="15.42578125" style="100" customWidth="1"/>
    <col min="13064" max="13312" width="9" style="100"/>
    <col min="13313" max="13313" width="10.85546875" style="100" customWidth="1"/>
    <col min="13314" max="13314" width="0.5703125" style="100" customWidth="1"/>
    <col min="13315" max="13315" width="72.5703125" style="100" customWidth="1"/>
    <col min="13316" max="13316" width="8.7109375" style="100" customWidth="1"/>
    <col min="13317" max="13318" width="12.7109375" style="100" customWidth="1"/>
    <col min="13319" max="13319" width="15.42578125" style="100" customWidth="1"/>
    <col min="13320" max="13568" width="9" style="100"/>
    <col min="13569" max="13569" width="10.85546875" style="100" customWidth="1"/>
    <col min="13570" max="13570" width="0.5703125" style="100" customWidth="1"/>
    <col min="13571" max="13571" width="72.5703125" style="100" customWidth="1"/>
    <col min="13572" max="13572" width="8.7109375" style="100" customWidth="1"/>
    <col min="13573" max="13574" width="12.7109375" style="100" customWidth="1"/>
    <col min="13575" max="13575" width="15.42578125" style="100" customWidth="1"/>
    <col min="13576" max="13824" width="9" style="100"/>
    <col min="13825" max="13825" width="10.85546875" style="100" customWidth="1"/>
    <col min="13826" max="13826" width="0.5703125" style="100" customWidth="1"/>
    <col min="13827" max="13827" width="72.5703125" style="100" customWidth="1"/>
    <col min="13828" max="13828" width="8.7109375" style="100" customWidth="1"/>
    <col min="13829" max="13830" width="12.7109375" style="100" customWidth="1"/>
    <col min="13831" max="13831" width="15.42578125" style="100" customWidth="1"/>
    <col min="13832" max="14080" width="9" style="100"/>
    <col min="14081" max="14081" width="10.85546875" style="100" customWidth="1"/>
    <col min="14082" max="14082" width="0.5703125" style="100" customWidth="1"/>
    <col min="14083" max="14083" width="72.5703125" style="100" customWidth="1"/>
    <col min="14084" max="14084" width="8.7109375" style="100" customWidth="1"/>
    <col min="14085" max="14086" width="12.7109375" style="100" customWidth="1"/>
    <col min="14087" max="14087" width="15.42578125" style="100" customWidth="1"/>
    <col min="14088" max="14336" width="9" style="100"/>
    <col min="14337" max="14337" width="10.85546875" style="100" customWidth="1"/>
    <col min="14338" max="14338" width="0.5703125" style="100" customWidth="1"/>
    <col min="14339" max="14339" width="72.5703125" style="100" customWidth="1"/>
    <col min="14340" max="14340" width="8.7109375" style="100" customWidth="1"/>
    <col min="14341" max="14342" width="12.7109375" style="100" customWidth="1"/>
    <col min="14343" max="14343" width="15.42578125" style="100" customWidth="1"/>
    <col min="14344" max="14592" width="9" style="100"/>
    <col min="14593" max="14593" width="10.85546875" style="100" customWidth="1"/>
    <col min="14594" max="14594" width="0.5703125" style="100" customWidth="1"/>
    <col min="14595" max="14595" width="72.5703125" style="100" customWidth="1"/>
    <col min="14596" max="14596" width="8.7109375" style="100" customWidth="1"/>
    <col min="14597" max="14598" width="12.7109375" style="100" customWidth="1"/>
    <col min="14599" max="14599" width="15.42578125" style="100" customWidth="1"/>
    <col min="14600" max="14848" width="9" style="100"/>
    <col min="14849" max="14849" width="10.85546875" style="100" customWidth="1"/>
    <col min="14850" max="14850" width="0.5703125" style="100" customWidth="1"/>
    <col min="14851" max="14851" width="72.5703125" style="100" customWidth="1"/>
    <col min="14852" max="14852" width="8.7109375" style="100" customWidth="1"/>
    <col min="14853" max="14854" width="12.7109375" style="100" customWidth="1"/>
    <col min="14855" max="14855" width="15.42578125" style="100" customWidth="1"/>
    <col min="14856" max="15104" width="9" style="100"/>
    <col min="15105" max="15105" width="10.85546875" style="100" customWidth="1"/>
    <col min="15106" max="15106" width="0.5703125" style="100" customWidth="1"/>
    <col min="15107" max="15107" width="72.5703125" style="100" customWidth="1"/>
    <col min="15108" max="15108" width="8.7109375" style="100" customWidth="1"/>
    <col min="15109" max="15110" width="12.7109375" style="100" customWidth="1"/>
    <col min="15111" max="15111" width="15.42578125" style="100" customWidth="1"/>
    <col min="15112" max="15360" width="9" style="100"/>
    <col min="15361" max="15361" width="10.85546875" style="100" customWidth="1"/>
    <col min="15362" max="15362" width="0.5703125" style="100" customWidth="1"/>
    <col min="15363" max="15363" width="72.5703125" style="100" customWidth="1"/>
    <col min="15364" max="15364" width="8.7109375" style="100" customWidth="1"/>
    <col min="15365" max="15366" width="12.7109375" style="100" customWidth="1"/>
    <col min="15367" max="15367" width="15.42578125" style="100" customWidth="1"/>
    <col min="15368" max="15616" width="9" style="100"/>
    <col min="15617" max="15617" width="10.85546875" style="100" customWidth="1"/>
    <col min="15618" max="15618" width="0.5703125" style="100" customWidth="1"/>
    <col min="15619" max="15619" width="72.5703125" style="100" customWidth="1"/>
    <col min="15620" max="15620" width="8.7109375" style="100" customWidth="1"/>
    <col min="15621" max="15622" width="12.7109375" style="100" customWidth="1"/>
    <col min="15623" max="15623" width="15.42578125" style="100" customWidth="1"/>
    <col min="15624" max="15872" width="9" style="100"/>
    <col min="15873" max="15873" width="10.85546875" style="100" customWidth="1"/>
    <col min="15874" max="15874" width="0.5703125" style="100" customWidth="1"/>
    <col min="15875" max="15875" width="72.5703125" style="100" customWidth="1"/>
    <col min="15876" max="15876" width="8.7109375" style="100" customWidth="1"/>
    <col min="15877" max="15878" width="12.7109375" style="100" customWidth="1"/>
    <col min="15879" max="15879" width="15.42578125" style="100" customWidth="1"/>
    <col min="15880" max="16128" width="9" style="100"/>
    <col min="16129" max="16129" width="10.85546875" style="100" customWidth="1"/>
    <col min="16130" max="16130" width="0.5703125" style="100" customWidth="1"/>
    <col min="16131" max="16131" width="72.5703125" style="100" customWidth="1"/>
    <col min="16132" max="16132" width="8.7109375" style="100" customWidth="1"/>
    <col min="16133" max="16134" width="12.7109375" style="100" customWidth="1"/>
    <col min="16135" max="16135" width="15.42578125" style="100" customWidth="1"/>
    <col min="16136" max="16384" width="9" style="100"/>
  </cols>
  <sheetData>
    <row r="1" spans="1:7" ht="15">
      <c r="A1" s="268"/>
      <c r="B1" s="268"/>
      <c r="C1" s="269"/>
      <c r="D1" s="268"/>
      <c r="E1" s="270"/>
      <c r="F1" s="271"/>
      <c r="G1" s="272" t="s">
        <v>8187</v>
      </c>
    </row>
    <row r="2" spans="1:7" ht="18" customHeight="1">
      <c r="A2" s="268"/>
      <c r="B2" s="268"/>
      <c r="C2" s="273"/>
      <c r="D2" s="268"/>
      <c r="E2" s="270"/>
      <c r="F2" s="270"/>
      <c r="G2" s="274" t="s">
        <v>8188</v>
      </c>
    </row>
    <row r="3" spans="1:7" ht="15" customHeight="1">
      <c r="A3" s="268"/>
      <c r="B3" s="268"/>
      <c r="C3" s="273"/>
      <c r="D3" s="275" t="s">
        <v>0</v>
      </c>
      <c r="E3" s="270"/>
      <c r="F3" s="270"/>
      <c r="G3" s="276" t="s">
        <v>8189</v>
      </c>
    </row>
    <row r="4" spans="1:7" ht="18" customHeight="1">
      <c r="A4" s="277" t="s">
        <v>1</v>
      </c>
      <c r="B4" s="278" t="s">
        <v>2</v>
      </c>
      <c r="C4" s="279"/>
      <c r="D4" s="277" t="s">
        <v>3</v>
      </c>
      <c r="E4" s="277" t="s">
        <v>4</v>
      </c>
      <c r="F4" s="277" t="s">
        <v>5</v>
      </c>
      <c r="G4" s="277" t="s">
        <v>6</v>
      </c>
    </row>
    <row r="5" spans="1:7">
      <c r="A5" s="280" t="s">
        <v>7</v>
      </c>
      <c r="B5" s="281" t="s">
        <v>8</v>
      </c>
      <c r="C5" s="282"/>
      <c r="D5" s="283"/>
      <c r="E5" s="284"/>
      <c r="F5" s="284"/>
      <c r="G5" s="284"/>
    </row>
    <row r="6" spans="1:7">
      <c r="A6" s="285" t="s">
        <v>9</v>
      </c>
      <c r="B6" s="286" t="s">
        <v>10</v>
      </c>
      <c r="C6" s="287"/>
      <c r="D6" s="288"/>
      <c r="E6" s="287"/>
      <c r="F6" s="287"/>
      <c r="G6" s="287"/>
    </row>
    <row r="7" spans="1:7" ht="25.5">
      <c r="A7" s="289" t="s">
        <v>11</v>
      </c>
      <c r="B7" s="290"/>
      <c r="C7" s="289" t="s">
        <v>12</v>
      </c>
      <c r="D7" s="291" t="s">
        <v>13</v>
      </c>
      <c r="E7" s="292">
        <v>0</v>
      </c>
      <c r="F7" s="293">
        <v>4301.43</v>
      </c>
      <c r="G7" s="293">
        <v>4301.43</v>
      </c>
    </row>
    <row r="8" spans="1:7" ht="25.5">
      <c r="A8" s="289" t="s">
        <v>14</v>
      </c>
      <c r="B8" s="290"/>
      <c r="C8" s="289" t="s">
        <v>15</v>
      </c>
      <c r="D8" s="291" t="s">
        <v>13</v>
      </c>
      <c r="E8" s="292">
        <v>0</v>
      </c>
      <c r="F8" s="293">
        <v>5720.07</v>
      </c>
      <c r="G8" s="293">
        <v>5720.07</v>
      </c>
    </row>
    <row r="9" spans="1:7" ht="25.5">
      <c r="A9" s="289" t="s">
        <v>16</v>
      </c>
      <c r="B9" s="290"/>
      <c r="C9" s="289" t="s">
        <v>17</v>
      </c>
      <c r="D9" s="291" t="s">
        <v>13</v>
      </c>
      <c r="E9" s="292">
        <v>0</v>
      </c>
      <c r="F9" s="293">
        <v>9771.16</v>
      </c>
      <c r="G9" s="293">
        <v>9771.16</v>
      </c>
    </row>
    <row r="10" spans="1:7" ht="25.5">
      <c r="A10" s="289" t="s">
        <v>18</v>
      </c>
      <c r="B10" s="290"/>
      <c r="C10" s="289" t="s">
        <v>19</v>
      </c>
      <c r="D10" s="291" t="s">
        <v>13</v>
      </c>
      <c r="E10" s="292">
        <v>0</v>
      </c>
      <c r="F10" s="293">
        <v>13397.41</v>
      </c>
      <c r="G10" s="293">
        <v>13397.41</v>
      </c>
    </row>
    <row r="11" spans="1:7" ht="25.5">
      <c r="A11" s="289" t="s">
        <v>20</v>
      </c>
      <c r="B11" s="290"/>
      <c r="C11" s="289" t="s">
        <v>21</v>
      </c>
      <c r="D11" s="291" t="s">
        <v>13</v>
      </c>
      <c r="E11" s="292">
        <v>0</v>
      </c>
      <c r="F11" s="293">
        <v>15612.62</v>
      </c>
      <c r="G11" s="293">
        <v>15612.62</v>
      </c>
    </row>
    <row r="12" spans="1:7">
      <c r="A12" s="285" t="s">
        <v>22</v>
      </c>
      <c r="B12" s="286" t="s">
        <v>23</v>
      </c>
      <c r="C12" s="287"/>
      <c r="D12" s="288"/>
      <c r="E12" s="294"/>
      <c r="F12" s="294"/>
      <c r="G12" s="294"/>
    </row>
    <row r="13" spans="1:7" ht="25.5">
      <c r="A13" s="289" t="s">
        <v>7511</v>
      </c>
      <c r="B13" s="290"/>
      <c r="C13" s="289" t="s">
        <v>24</v>
      </c>
      <c r="D13" s="291" t="s">
        <v>13</v>
      </c>
      <c r="E13" s="292">
        <v>0</v>
      </c>
      <c r="F13" s="293">
        <v>5688.28</v>
      </c>
      <c r="G13" s="293">
        <v>5688.28</v>
      </c>
    </row>
    <row r="14" spans="1:7" ht="38.25">
      <c r="A14" s="289" t="s">
        <v>7512</v>
      </c>
      <c r="B14" s="290"/>
      <c r="C14" s="289" t="s">
        <v>7513</v>
      </c>
      <c r="D14" s="291" t="s">
        <v>13</v>
      </c>
      <c r="E14" s="292">
        <v>0</v>
      </c>
      <c r="F14" s="293">
        <v>9634.7999999999993</v>
      </c>
      <c r="G14" s="293">
        <v>9634.7999999999993</v>
      </c>
    </row>
    <row r="15" spans="1:7" ht="25.5">
      <c r="A15" s="289" t="s">
        <v>7514</v>
      </c>
      <c r="B15" s="290"/>
      <c r="C15" s="289" t="s">
        <v>7515</v>
      </c>
      <c r="D15" s="291" t="s">
        <v>13</v>
      </c>
      <c r="E15" s="292">
        <v>0</v>
      </c>
      <c r="F15" s="293">
        <v>13037.72</v>
      </c>
      <c r="G15" s="293">
        <v>13037.72</v>
      </c>
    </row>
    <row r="16" spans="1:7" ht="38.25">
      <c r="A16" s="289" t="s">
        <v>7516</v>
      </c>
      <c r="B16" s="290"/>
      <c r="C16" s="289" t="s">
        <v>7517</v>
      </c>
      <c r="D16" s="291" t="s">
        <v>13</v>
      </c>
      <c r="E16" s="292">
        <v>0</v>
      </c>
      <c r="F16" s="293">
        <v>17341.7</v>
      </c>
      <c r="G16" s="293">
        <v>17341.7</v>
      </c>
    </row>
    <row r="17" spans="1:7">
      <c r="A17" s="285" t="s">
        <v>25</v>
      </c>
      <c r="B17" s="286" t="s">
        <v>26</v>
      </c>
      <c r="C17" s="287"/>
      <c r="D17" s="288"/>
      <c r="E17" s="294"/>
      <c r="F17" s="294"/>
      <c r="G17" s="294"/>
    </row>
    <row r="18" spans="1:7">
      <c r="A18" s="289" t="s">
        <v>27</v>
      </c>
      <c r="B18" s="290"/>
      <c r="C18" s="289" t="s">
        <v>28</v>
      </c>
      <c r="D18" s="291" t="s">
        <v>13</v>
      </c>
      <c r="E18" s="292">
        <v>0</v>
      </c>
      <c r="F18" s="293">
        <v>2206.14</v>
      </c>
      <c r="G18" s="293">
        <v>2206.14</v>
      </c>
    </row>
    <row r="19" spans="1:7">
      <c r="A19" s="289" t="s">
        <v>29</v>
      </c>
      <c r="B19" s="290"/>
      <c r="C19" s="289" t="s">
        <v>30</v>
      </c>
      <c r="D19" s="291" t="s">
        <v>13</v>
      </c>
      <c r="E19" s="292">
        <v>0</v>
      </c>
      <c r="F19" s="293">
        <v>2973.98</v>
      </c>
      <c r="G19" s="293">
        <v>2973.98</v>
      </c>
    </row>
    <row r="20" spans="1:7">
      <c r="A20" s="289" t="s">
        <v>31</v>
      </c>
      <c r="B20" s="290"/>
      <c r="C20" s="289" t="s">
        <v>32</v>
      </c>
      <c r="D20" s="291" t="s">
        <v>13</v>
      </c>
      <c r="E20" s="292">
        <v>0</v>
      </c>
      <c r="F20" s="293">
        <v>1626.87</v>
      </c>
      <c r="G20" s="293">
        <v>1626.87</v>
      </c>
    </row>
    <row r="21" spans="1:7">
      <c r="A21" s="289" t="s">
        <v>33</v>
      </c>
      <c r="B21" s="290"/>
      <c r="C21" s="289" t="s">
        <v>34</v>
      </c>
      <c r="D21" s="291" t="s">
        <v>13</v>
      </c>
      <c r="E21" s="292">
        <v>0</v>
      </c>
      <c r="F21" s="293">
        <v>2220.96</v>
      </c>
      <c r="G21" s="293">
        <v>2220.96</v>
      </c>
    </row>
    <row r="22" spans="1:7">
      <c r="A22" s="289" t="s">
        <v>35</v>
      </c>
      <c r="B22" s="290"/>
      <c r="C22" s="289" t="s">
        <v>36</v>
      </c>
      <c r="D22" s="291" t="s">
        <v>13</v>
      </c>
      <c r="E22" s="292">
        <v>0</v>
      </c>
      <c r="F22" s="293">
        <v>698.06</v>
      </c>
      <c r="G22" s="293">
        <v>698.06</v>
      </c>
    </row>
    <row r="23" spans="1:7">
      <c r="A23" s="289" t="s">
        <v>37</v>
      </c>
      <c r="B23" s="290"/>
      <c r="C23" s="289" t="s">
        <v>38</v>
      </c>
      <c r="D23" s="291" t="s">
        <v>13</v>
      </c>
      <c r="E23" s="292">
        <v>0</v>
      </c>
      <c r="F23" s="293">
        <v>927.81</v>
      </c>
      <c r="G23" s="293">
        <v>927.81</v>
      </c>
    </row>
    <row r="24" spans="1:7">
      <c r="A24" s="289" t="s">
        <v>39</v>
      </c>
      <c r="B24" s="290"/>
      <c r="C24" s="289" t="s">
        <v>40</v>
      </c>
      <c r="D24" s="291" t="s">
        <v>13</v>
      </c>
      <c r="E24" s="292">
        <v>0</v>
      </c>
      <c r="F24" s="293">
        <v>778.35</v>
      </c>
      <c r="G24" s="293">
        <v>778.35</v>
      </c>
    </row>
    <row r="25" spans="1:7">
      <c r="A25" s="289" t="s">
        <v>41</v>
      </c>
      <c r="B25" s="290"/>
      <c r="C25" s="289" t="s">
        <v>42</v>
      </c>
      <c r="D25" s="291" t="s">
        <v>13</v>
      </c>
      <c r="E25" s="292">
        <v>0</v>
      </c>
      <c r="F25" s="293">
        <v>1077.6400000000001</v>
      </c>
      <c r="G25" s="293">
        <v>1077.6400000000001</v>
      </c>
    </row>
    <row r="26" spans="1:7">
      <c r="A26" s="289" t="s">
        <v>43</v>
      </c>
      <c r="B26" s="290"/>
      <c r="C26" s="289" t="s">
        <v>44</v>
      </c>
      <c r="D26" s="291" t="s">
        <v>13</v>
      </c>
      <c r="E26" s="292">
        <v>0</v>
      </c>
      <c r="F26" s="293">
        <v>1502.89</v>
      </c>
      <c r="G26" s="293">
        <v>1502.89</v>
      </c>
    </row>
    <row r="27" spans="1:7">
      <c r="A27" s="289" t="s">
        <v>45</v>
      </c>
      <c r="B27" s="290"/>
      <c r="C27" s="289" t="s">
        <v>46</v>
      </c>
      <c r="D27" s="291" t="s">
        <v>13</v>
      </c>
      <c r="E27" s="292">
        <v>0</v>
      </c>
      <c r="F27" s="293">
        <v>2047.87</v>
      </c>
      <c r="G27" s="293">
        <v>2047.87</v>
      </c>
    </row>
    <row r="28" spans="1:7">
      <c r="A28" s="289" t="s">
        <v>47</v>
      </c>
      <c r="B28" s="290"/>
      <c r="C28" s="289" t="s">
        <v>48</v>
      </c>
      <c r="D28" s="291" t="s">
        <v>13</v>
      </c>
      <c r="E28" s="292">
        <v>0</v>
      </c>
      <c r="F28" s="293">
        <v>1264.83</v>
      </c>
      <c r="G28" s="293">
        <v>1264.83</v>
      </c>
    </row>
    <row r="29" spans="1:7">
      <c r="A29" s="289" t="s">
        <v>49</v>
      </c>
      <c r="B29" s="290"/>
      <c r="C29" s="289" t="s">
        <v>50</v>
      </c>
      <c r="D29" s="291" t="s">
        <v>13</v>
      </c>
      <c r="E29" s="292">
        <v>0</v>
      </c>
      <c r="F29" s="293">
        <v>1635.89</v>
      </c>
      <c r="G29" s="293">
        <v>1635.89</v>
      </c>
    </row>
    <row r="30" spans="1:7">
      <c r="A30" s="285" t="s">
        <v>51</v>
      </c>
      <c r="B30" s="286" t="s">
        <v>52</v>
      </c>
      <c r="C30" s="287"/>
      <c r="D30" s="288"/>
      <c r="E30" s="294"/>
      <c r="F30" s="294"/>
      <c r="G30" s="294"/>
    </row>
    <row r="31" spans="1:7" ht="25.5">
      <c r="A31" s="289" t="s">
        <v>53</v>
      </c>
      <c r="B31" s="290"/>
      <c r="C31" s="289" t="s">
        <v>54</v>
      </c>
      <c r="D31" s="291" t="s">
        <v>55</v>
      </c>
      <c r="E31" s="292">
        <v>1153.28</v>
      </c>
      <c r="F31" s="293">
        <v>0</v>
      </c>
      <c r="G31" s="293">
        <v>1153.28</v>
      </c>
    </row>
    <row r="32" spans="1:7" ht="25.5">
      <c r="A32" s="289" t="s">
        <v>7518</v>
      </c>
      <c r="B32" s="290"/>
      <c r="C32" s="289" t="s">
        <v>7519</v>
      </c>
      <c r="D32" s="291" t="s">
        <v>56</v>
      </c>
      <c r="E32" s="292">
        <v>0.31</v>
      </c>
      <c r="F32" s="293">
        <v>0.37</v>
      </c>
      <c r="G32" s="293">
        <v>0.68</v>
      </c>
    </row>
    <row r="33" spans="1:7" ht="25.5">
      <c r="A33" s="289" t="s">
        <v>7520</v>
      </c>
      <c r="B33" s="290"/>
      <c r="C33" s="289" t="s">
        <v>57</v>
      </c>
      <c r="D33" s="291" t="s">
        <v>56</v>
      </c>
      <c r="E33" s="292">
        <v>0.25</v>
      </c>
      <c r="F33" s="293">
        <v>0.28000000000000003</v>
      </c>
      <c r="G33" s="293">
        <v>0.53</v>
      </c>
    </row>
    <row r="34" spans="1:7" ht="25.5">
      <c r="A34" s="289" t="s">
        <v>7521</v>
      </c>
      <c r="B34" s="290"/>
      <c r="C34" s="289" t="s">
        <v>58</v>
      </c>
      <c r="D34" s="291" t="s">
        <v>56</v>
      </c>
      <c r="E34" s="292">
        <v>0.2</v>
      </c>
      <c r="F34" s="293">
        <v>0.24</v>
      </c>
      <c r="G34" s="293">
        <v>0.44</v>
      </c>
    </row>
    <row r="35" spans="1:7" ht="25.5">
      <c r="A35" s="289" t="s">
        <v>7522</v>
      </c>
      <c r="B35" s="290"/>
      <c r="C35" s="289" t="s">
        <v>7523</v>
      </c>
      <c r="D35" s="291" t="s">
        <v>56</v>
      </c>
      <c r="E35" s="292">
        <v>0.28000000000000003</v>
      </c>
      <c r="F35" s="293">
        <v>0.32</v>
      </c>
      <c r="G35" s="293">
        <v>0.6</v>
      </c>
    </row>
    <row r="36" spans="1:7" ht="25.5">
      <c r="A36" s="289" t="s">
        <v>7524</v>
      </c>
      <c r="B36" s="290"/>
      <c r="C36" s="289" t="s">
        <v>59</v>
      </c>
      <c r="D36" s="291" t="s">
        <v>56</v>
      </c>
      <c r="E36" s="292">
        <v>0.13</v>
      </c>
      <c r="F36" s="293">
        <v>0.34</v>
      </c>
      <c r="G36" s="293">
        <v>0.47</v>
      </c>
    </row>
    <row r="37" spans="1:7" ht="25.5">
      <c r="A37" s="289" t="s">
        <v>7525</v>
      </c>
      <c r="B37" s="290"/>
      <c r="C37" s="289" t="s">
        <v>60</v>
      </c>
      <c r="D37" s="291" t="s">
        <v>56</v>
      </c>
      <c r="E37" s="292">
        <v>0.18</v>
      </c>
      <c r="F37" s="293">
        <v>0.18</v>
      </c>
      <c r="G37" s="293">
        <v>0.36</v>
      </c>
    </row>
    <row r="38" spans="1:7" ht="25.5">
      <c r="A38" s="289" t="s">
        <v>7526</v>
      </c>
      <c r="B38" s="290"/>
      <c r="C38" s="289" t="s">
        <v>7527</v>
      </c>
      <c r="D38" s="291" t="s">
        <v>56</v>
      </c>
      <c r="E38" s="292">
        <v>0.25</v>
      </c>
      <c r="F38" s="293">
        <v>0.28000000000000003</v>
      </c>
      <c r="G38" s="293">
        <v>0.53</v>
      </c>
    </row>
    <row r="39" spans="1:7" ht="25.5">
      <c r="A39" s="289" t="s">
        <v>7528</v>
      </c>
      <c r="B39" s="290"/>
      <c r="C39" s="289" t="s">
        <v>61</v>
      </c>
      <c r="D39" s="291" t="s">
        <v>56</v>
      </c>
      <c r="E39" s="292">
        <v>0.21</v>
      </c>
      <c r="F39" s="293">
        <v>0.25</v>
      </c>
      <c r="G39" s="293">
        <v>0.46</v>
      </c>
    </row>
    <row r="40" spans="1:7" ht="25.5">
      <c r="A40" s="289" t="s">
        <v>7529</v>
      </c>
      <c r="B40" s="290"/>
      <c r="C40" s="289" t="s">
        <v>62</v>
      </c>
      <c r="D40" s="291" t="s">
        <v>56</v>
      </c>
      <c r="E40" s="292">
        <v>0.2</v>
      </c>
      <c r="F40" s="293">
        <v>0.24</v>
      </c>
      <c r="G40" s="293">
        <v>0.44</v>
      </c>
    </row>
    <row r="41" spans="1:7" ht="25.5">
      <c r="A41" s="289" t="s">
        <v>7530</v>
      </c>
      <c r="B41" s="290"/>
      <c r="C41" s="289" t="s">
        <v>7531</v>
      </c>
      <c r="D41" s="291" t="s">
        <v>56</v>
      </c>
      <c r="E41" s="292">
        <v>0.34</v>
      </c>
      <c r="F41" s="293">
        <v>0.4</v>
      </c>
      <c r="G41" s="293">
        <v>0.74</v>
      </c>
    </row>
    <row r="42" spans="1:7" ht="25.5">
      <c r="A42" s="289" t="s">
        <v>7532</v>
      </c>
      <c r="B42" s="290"/>
      <c r="C42" s="289" t="s">
        <v>63</v>
      </c>
      <c r="D42" s="291" t="s">
        <v>56</v>
      </c>
      <c r="E42" s="292">
        <v>0.27</v>
      </c>
      <c r="F42" s="293">
        <v>0.31</v>
      </c>
      <c r="G42" s="293">
        <v>0.57999999999999996</v>
      </c>
    </row>
    <row r="43" spans="1:7" ht="25.5">
      <c r="A43" s="289" t="s">
        <v>7533</v>
      </c>
      <c r="B43" s="290"/>
      <c r="C43" s="289" t="s">
        <v>64</v>
      </c>
      <c r="D43" s="291" t="s">
        <v>56</v>
      </c>
      <c r="E43" s="292">
        <v>0.21</v>
      </c>
      <c r="F43" s="293">
        <v>0.25</v>
      </c>
      <c r="G43" s="293">
        <v>0.46</v>
      </c>
    </row>
    <row r="44" spans="1:7" ht="25.5">
      <c r="A44" s="289" t="s">
        <v>7534</v>
      </c>
      <c r="B44" s="290"/>
      <c r="C44" s="289" t="s">
        <v>7535</v>
      </c>
      <c r="D44" s="291" t="s">
        <v>56</v>
      </c>
      <c r="E44" s="292">
        <v>0.28999999999999998</v>
      </c>
      <c r="F44" s="293">
        <v>0.32</v>
      </c>
      <c r="G44" s="293">
        <v>0.61</v>
      </c>
    </row>
    <row r="45" spans="1:7" ht="25.5">
      <c r="A45" s="289" t="s">
        <v>7536</v>
      </c>
      <c r="B45" s="290"/>
      <c r="C45" s="289" t="s">
        <v>65</v>
      </c>
      <c r="D45" s="291" t="s">
        <v>56</v>
      </c>
      <c r="E45" s="292">
        <v>0.23</v>
      </c>
      <c r="F45" s="293">
        <v>0.28000000000000003</v>
      </c>
      <c r="G45" s="293">
        <v>0.51</v>
      </c>
    </row>
    <row r="46" spans="1:7" ht="25.5">
      <c r="A46" s="289" t="s">
        <v>7537</v>
      </c>
      <c r="B46" s="290"/>
      <c r="C46" s="289" t="s">
        <v>66</v>
      </c>
      <c r="D46" s="291" t="s">
        <v>56</v>
      </c>
      <c r="E46" s="292">
        <v>0.2</v>
      </c>
      <c r="F46" s="293">
        <v>0.24</v>
      </c>
      <c r="G46" s="293">
        <v>0.44</v>
      </c>
    </row>
    <row r="47" spans="1:7" ht="25.5">
      <c r="A47" s="289" t="s">
        <v>7538</v>
      </c>
      <c r="B47" s="290"/>
      <c r="C47" s="289" t="s">
        <v>7539</v>
      </c>
      <c r="D47" s="291" t="s">
        <v>56</v>
      </c>
      <c r="E47" s="292">
        <v>0.33</v>
      </c>
      <c r="F47" s="293">
        <v>0.38</v>
      </c>
      <c r="G47" s="293">
        <v>0.71</v>
      </c>
    </row>
    <row r="48" spans="1:7" ht="25.5">
      <c r="A48" s="289" t="s">
        <v>7540</v>
      </c>
      <c r="B48" s="290"/>
      <c r="C48" s="289" t="s">
        <v>67</v>
      </c>
      <c r="D48" s="291" t="s">
        <v>56</v>
      </c>
      <c r="E48" s="292">
        <v>0.22</v>
      </c>
      <c r="F48" s="293">
        <v>0.26</v>
      </c>
      <c r="G48" s="293">
        <v>0.48</v>
      </c>
    </row>
    <row r="49" spans="1:7" ht="25.5">
      <c r="A49" s="289" t="s">
        <v>7541</v>
      </c>
      <c r="B49" s="290"/>
      <c r="C49" s="289" t="s">
        <v>68</v>
      </c>
      <c r="D49" s="291" t="s">
        <v>56</v>
      </c>
      <c r="E49" s="292">
        <v>0.13</v>
      </c>
      <c r="F49" s="293">
        <v>0.26</v>
      </c>
      <c r="G49" s="293">
        <v>0.39</v>
      </c>
    </row>
    <row r="50" spans="1:7" ht="25.5">
      <c r="A50" s="289" t="s">
        <v>7542</v>
      </c>
      <c r="B50" s="290"/>
      <c r="C50" s="289" t="s">
        <v>7543</v>
      </c>
      <c r="D50" s="291" t="s">
        <v>56</v>
      </c>
      <c r="E50" s="292">
        <v>0.14000000000000001</v>
      </c>
      <c r="F50" s="293">
        <v>0.14000000000000001</v>
      </c>
      <c r="G50" s="293">
        <v>0.28000000000000003</v>
      </c>
    </row>
    <row r="51" spans="1:7">
      <c r="A51" s="289" t="s">
        <v>7544</v>
      </c>
      <c r="B51" s="290"/>
      <c r="C51" s="289" t="s">
        <v>69</v>
      </c>
      <c r="D51" s="291" t="s">
        <v>56</v>
      </c>
      <c r="E51" s="292">
        <v>0.1</v>
      </c>
      <c r="F51" s="293">
        <v>0.13</v>
      </c>
      <c r="G51" s="293">
        <v>0.23</v>
      </c>
    </row>
    <row r="52" spans="1:7">
      <c r="A52" s="289" t="s">
        <v>7545</v>
      </c>
      <c r="B52" s="290"/>
      <c r="C52" s="289" t="s">
        <v>70</v>
      </c>
      <c r="D52" s="291" t="s">
        <v>56</v>
      </c>
      <c r="E52" s="292">
        <v>0.08</v>
      </c>
      <c r="F52" s="293">
        <v>0.1</v>
      </c>
      <c r="G52" s="293">
        <v>0.18</v>
      </c>
    </row>
    <row r="53" spans="1:7">
      <c r="A53" s="289" t="s">
        <v>7546</v>
      </c>
      <c r="B53" s="290"/>
      <c r="C53" s="289" t="s">
        <v>71</v>
      </c>
      <c r="D53" s="291" t="s">
        <v>56</v>
      </c>
      <c r="E53" s="292">
        <v>7.0000000000000007E-2</v>
      </c>
      <c r="F53" s="293">
        <v>0.1</v>
      </c>
      <c r="G53" s="293">
        <v>0.17</v>
      </c>
    </row>
    <row r="54" spans="1:7">
      <c r="A54" s="289" t="s">
        <v>7547</v>
      </c>
      <c r="B54" s="290"/>
      <c r="C54" s="289" t="s">
        <v>7548</v>
      </c>
      <c r="D54" s="291" t="s">
        <v>72</v>
      </c>
      <c r="E54" s="292">
        <v>510.3</v>
      </c>
      <c r="F54" s="293">
        <v>464.13</v>
      </c>
      <c r="G54" s="293">
        <v>974.43</v>
      </c>
    </row>
    <row r="55" spans="1:7">
      <c r="A55" s="289" t="s">
        <v>7549</v>
      </c>
      <c r="B55" s="290"/>
      <c r="C55" s="289" t="s">
        <v>7550</v>
      </c>
      <c r="D55" s="291" t="s">
        <v>13</v>
      </c>
      <c r="E55" s="292">
        <v>583.07000000000005</v>
      </c>
      <c r="F55" s="293">
        <v>317.24</v>
      </c>
      <c r="G55" s="293">
        <v>900.31</v>
      </c>
    </row>
    <row r="56" spans="1:7">
      <c r="A56" s="285" t="s">
        <v>73</v>
      </c>
      <c r="B56" s="286" t="s">
        <v>74</v>
      </c>
      <c r="C56" s="287"/>
      <c r="D56" s="288"/>
      <c r="E56" s="294"/>
      <c r="F56" s="294"/>
      <c r="G56" s="294"/>
    </row>
    <row r="57" spans="1:7" ht="25.5">
      <c r="A57" s="289" t="s">
        <v>75</v>
      </c>
      <c r="B57" s="290"/>
      <c r="C57" s="289" t="s">
        <v>76</v>
      </c>
      <c r="D57" s="291" t="s">
        <v>55</v>
      </c>
      <c r="E57" s="292">
        <v>883.84</v>
      </c>
      <c r="F57" s="293">
        <v>0</v>
      </c>
      <c r="G57" s="293">
        <v>883.84</v>
      </c>
    </row>
    <row r="58" spans="1:7" ht="25.5">
      <c r="A58" s="289" t="s">
        <v>77</v>
      </c>
      <c r="B58" s="290"/>
      <c r="C58" s="289" t="s">
        <v>78</v>
      </c>
      <c r="D58" s="291" t="s">
        <v>55</v>
      </c>
      <c r="E58" s="292">
        <v>4540.0600000000004</v>
      </c>
      <c r="F58" s="293">
        <v>0</v>
      </c>
      <c r="G58" s="293">
        <v>4540.0600000000004</v>
      </c>
    </row>
    <row r="59" spans="1:7">
      <c r="A59" s="289" t="s">
        <v>79</v>
      </c>
      <c r="B59" s="290"/>
      <c r="C59" s="289" t="s">
        <v>80</v>
      </c>
      <c r="D59" s="291" t="s">
        <v>81</v>
      </c>
      <c r="E59" s="292">
        <v>74.290000000000006</v>
      </c>
      <c r="F59" s="293">
        <v>0</v>
      </c>
      <c r="G59" s="293">
        <v>74.290000000000006</v>
      </c>
    </row>
    <row r="60" spans="1:7">
      <c r="A60" s="289" t="s">
        <v>82</v>
      </c>
      <c r="B60" s="290"/>
      <c r="C60" s="289" t="s">
        <v>83</v>
      </c>
      <c r="D60" s="291" t="s">
        <v>81</v>
      </c>
      <c r="E60" s="292">
        <v>79.47</v>
      </c>
      <c r="F60" s="293">
        <v>0</v>
      </c>
      <c r="G60" s="293">
        <v>79.47</v>
      </c>
    </row>
    <row r="61" spans="1:7">
      <c r="A61" s="289" t="s">
        <v>84</v>
      </c>
      <c r="B61" s="290"/>
      <c r="C61" s="289" t="s">
        <v>85</v>
      </c>
      <c r="D61" s="291" t="s">
        <v>81</v>
      </c>
      <c r="E61" s="292">
        <v>306.77999999999997</v>
      </c>
      <c r="F61" s="293">
        <v>0</v>
      </c>
      <c r="G61" s="293">
        <v>306.77999999999997</v>
      </c>
    </row>
    <row r="62" spans="1:7">
      <c r="A62" s="289" t="s">
        <v>86</v>
      </c>
      <c r="B62" s="290"/>
      <c r="C62" s="289" t="s">
        <v>87</v>
      </c>
      <c r="D62" s="291" t="s">
        <v>81</v>
      </c>
      <c r="E62" s="292">
        <v>601.54</v>
      </c>
      <c r="F62" s="293">
        <v>0</v>
      </c>
      <c r="G62" s="293">
        <v>601.54</v>
      </c>
    </row>
    <row r="63" spans="1:7" ht="25.5">
      <c r="A63" s="289" t="s">
        <v>88</v>
      </c>
      <c r="B63" s="290"/>
      <c r="C63" s="289" t="s">
        <v>89</v>
      </c>
      <c r="D63" s="291" t="s">
        <v>81</v>
      </c>
      <c r="E63" s="292">
        <v>76.61</v>
      </c>
      <c r="F63" s="293">
        <v>0</v>
      </c>
      <c r="G63" s="293">
        <v>76.61</v>
      </c>
    </row>
    <row r="64" spans="1:7">
      <c r="A64" s="285" t="s">
        <v>90</v>
      </c>
      <c r="B64" s="286" t="s">
        <v>91</v>
      </c>
      <c r="C64" s="287"/>
      <c r="D64" s="288"/>
      <c r="E64" s="294"/>
      <c r="F64" s="294"/>
      <c r="G64" s="294"/>
    </row>
    <row r="65" spans="1:7" ht="25.5">
      <c r="A65" s="289" t="s">
        <v>92</v>
      </c>
      <c r="B65" s="290"/>
      <c r="C65" s="289" t="s">
        <v>93</v>
      </c>
      <c r="D65" s="291" t="s">
        <v>55</v>
      </c>
      <c r="E65" s="292">
        <v>319.39999999999998</v>
      </c>
      <c r="F65" s="293">
        <v>0</v>
      </c>
      <c r="G65" s="293">
        <v>319.39999999999998</v>
      </c>
    </row>
    <row r="66" spans="1:7">
      <c r="A66" s="289" t="s">
        <v>94</v>
      </c>
      <c r="B66" s="290"/>
      <c r="C66" s="289" t="s">
        <v>95</v>
      </c>
      <c r="D66" s="291" t="s">
        <v>56</v>
      </c>
      <c r="E66" s="292">
        <v>2.13</v>
      </c>
      <c r="F66" s="293">
        <v>4.1900000000000004</v>
      </c>
      <c r="G66" s="293">
        <v>6.32</v>
      </c>
    </row>
    <row r="67" spans="1:7">
      <c r="A67" s="289" t="s">
        <v>96</v>
      </c>
      <c r="B67" s="290"/>
      <c r="C67" s="289" t="s">
        <v>97</v>
      </c>
      <c r="D67" s="291" t="s">
        <v>56</v>
      </c>
      <c r="E67" s="292">
        <v>86.03</v>
      </c>
      <c r="F67" s="293">
        <v>30.91</v>
      </c>
      <c r="G67" s="293">
        <v>116.94</v>
      </c>
    </row>
    <row r="68" spans="1:7">
      <c r="A68" s="289" t="s">
        <v>98</v>
      </c>
      <c r="B68" s="290"/>
      <c r="C68" s="289" t="s">
        <v>99</v>
      </c>
      <c r="D68" s="291" t="s">
        <v>56</v>
      </c>
      <c r="E68" s="292">
        <v>15.32</v>
      </c>
      <c r="F68" s="293">
        <v>27.02</v>
      </c>
      <c r="G68" s="293">
        <v>42.34</v>
      </c>
    </row>
    <row r="69" spans="1:7">
      <c r="A69" s="289" t="s">
        <v>100</v>
      </c>
      <c r="B69" s="290"/>
      <c r="C69" s="289" t="s">
        <v>101</v>
      </c>
      <c r="D69" s="291" t="s">
        <v>56</v>
      </c>
      <c r="E69" s="292">
        <v>0</v>
      </c>
      <c r="F69" s="293">
        <v>20.92</v>
      </c>
      <c r="G69" s="293">
        <v>20.92</v>
      </c>
    </row>
    <row r="70" spans="1:7">
      <c r="A70" s="289" t="s">
        <v>102</v>
      </c>
      <c r="B70" s="290"/>
      <c r="C70" s="289" t="s">
        <v>103</v>
      </c>
      <c r="D70" s="291" t="s">
        <v>81</v>
      </c>
      <c r="E70" s="292">
        <v>0.56000000000000005</v>
      </c>
      <c r="F70" s="293">
        <v>3.1</v>
      </c>
      <c r="G70" s="293">
        <v>3.66</v>
      </c>
    </row>
    <row r="71" spans="1:7" ht="25.5">
      <c r="A71" s="289" t="s">
        <v>104</v>
      </c>
      <c r="B71" s="290"/>
      <c r="C71" s="289" t="s">
        <v>105</v>
      </c>
      <c r="D71" s="291" t="s">
        <v>106</v>
      </c>
      <c r="E71" s="292">
        <v>0</v>
      </c>
      <c r="F71" s="293">
        <v>315.60000000000002</v>
      </c>
      <c r="G71" s="293">
        <v>315.60000000000002</v>
      </c>
    </row>
    <row r="72" spans="1:7">
      <c r="A72" s="289" t="s">
        <v>107</v>
      </c>
      <c r="B72" s="290"/>
      <c r="C72" s="289" t="s">
        <v>108</v>
      </c>
      <c r="D72" s="291" t="s">
        <v>81</v>
      </c>
      <c r="E72" s="292">
        <v>156.91999999999999</v>
      </c>
      <c r="F72" s="293">
        <v>0</v>
      </c>
      <c r="G72" s="293">
        <v>156.91999999999999</v>
      </c>
    </row>
    <row r="73" spans="1:7">
      <c r="A73" s="289" t="s">
        <v>109</v>
      </c>
      <c r="B73" s="290"/>
      <c r="C73" s="289" t="s">
        <v>110</v>
      </c>
      <c r="D73" s="291" t="s">
        <v>81</v>
      </c>
      <c r="E73" s="292">
        <v>166.01</v>
      </c>
      <c r="F73" s="293">
        <v>0</v>
      </c>
      <c r="G73" s="293">
        <v>166.01</v>
      </c>
    </row>
    <row r="74" spans="1:7">
      <c r="A74" s="289" t="s">
        <v>111</v>
      </c>
      <c r="B74" s="290"/>
      <c r="C74" s="289" t="s">
        <v>112</v>
      </c>
      <c r="D74" s="291" t="s">
        <v>81</v>
      </c>
      <c r="E74" s="292">
        <v>205.52</v>
      </c>
      <c r="F74" s="293">
        <v>0</v>
      </c>
      <c r="G74" s="293">
        <v>205.52</v>
      </c>
    </row>
    <row r="75" spans="1:7">
      <c r="A75" s="289" t="s">
        <v>113</v>
      </c>
      <c r="B75" s="290"/>
      <c r="C75" s="289" t="s">
        <v>114</v>
      </c>
      <c r="D75" s="291" t="s">
        <v>81</v>
      </c>
      <c r="E75" s="292">
        <v>212.62</v>
      </c>
      <c r="F75" s="293">
        <v>0</v>
      </c>
      <c r="G75" s="293">
        <v>212.62</v>
      </c>
    </row>
    <row r="76" spans="1:7" ht="25.5">
      <c r="A76" s="289" t="s">
        <v>115</v>
      </c>
      <c r="B76" s="290"/>
      <c r="C76" s="289" t="s">
        <v>116</v>
      </c>
      <c r="D76" s="291" t="s">
        <v>55</v>
      </c>
      <c r="E76" s="292">
        <v>203.69</v>
      </c>
      <c r="F76" s="293">
        <v>0</v>
      </c>
      <c r="G76" s="293">
        <v>203.69</v>
      </c>
    </row>
    <row r="77" spans="1:7" ht="25.5">
      <c r="A77" s="289" t="s">
        <v>117</v>
      </c>
      <c r="B77" s="290"/>
      <c r="C77" s="289" t="s">
        <v>7551</v>
      </c>
      <c r="D77" s="291" t="s">
        <v>13</v>
      </c>
      <c r="E77" s="292">
        <v>6.86</v>
      </c>
      <c r="F77" s="293">
        <v>0</v>
      </c>
      <c r="G77" s="293">
        <v>6.86</v>
      </c>
    </row>
    <row r="78" spans="1:7" ht="25.5">
      <c r="A78" s="289" t="s">
        <v>118</v>
      </c>
      <c r="B78" s="290"/>
      <c r="C78" s="289" t="s">
        <v>7552</v>
      </c>
      <c r="D78" s="291" t="s">
        <v>13</v>
      </c>
      <c r="E78" s="292">
        <v>7.66</v>
      </c>
      <c r="F78" s="293">
        <v>0</v>
      </c>
      <c r="G78" s="293">
        <v>7.66</v>
      </c>
    </row>
    <row r="79" spans="1:7" ht="25.5">
      <c r="A79" s="289" t="s">
        <v>119</v>
      </c>
      <c r="B79" s="290"/>
      <c r="C79" s="289" t="s">
        <v>7553</v>
      </c>
      <c r="D79" s="291" t="s">
        <v>13</v>
      </c>
      <c r="E79" s="292">
        <v>9.51</v>
      </c>
      <c r="F79" s="293">
        <v>0</v>
      </c>
      <c r="G79" s="293">
        <v>9.51</v>
      </c>
    </row>
    <row r="80" spans="1:7" ht="25.5">
      <c r="A80" s="289" t="s">
        <v>120</v>
      </c>
      <c r="B80" s="290"/>
      <c r="C80" s="289" t="s">
        <v>7554</v>
      </c>
      <c r="D80" s="291" t="s">
        <v>13</v>
      </c>
      <c r="E80" s="292">
        <v>9.82</v>
      </c>
      <c r="F80" s="293">
        <v>0</v>
      </c>
      <c r="G80" s="293">
        <v>9.82</v>
      </c>
    </row>
    <row r="81" spans="1:7" ht="25.5">
      <c r="A81" s="289" t="s">
        <v>121</v>
      </c>
      <c r="B81" s="290"/>
      <c r="C81" s="289" t="s">
        <v>7555</v>
      </c>
      <c r="D81" s="291" t="s">
        <v>13</v>
      </c>
      <c r="E81" s="292">
        <v>11.62</v>
      </c>
      <c r="F81" s="293">
        <v>0</v>
      </c>
      <c r="G81" s="293">
        <v>11.62</v>
      </c>
    </row>
    <row r="82" spans="1:7" ht="25.5">
      <c r="A82" s="289" t="s">
        <v>122</v>
      </c>
      <c r="B82" s="290"/>
      <c r="C82" s="289" t="s">
        <v>7556</v>
      </c>
      <c r="D82" s="291" t="s">
        <v>13</v>
      </c>
      <c r="E82" s="292">
        <v>15.12</v>
      </c>
      <c r="F82" s="293">
        <v>0</v>
      </c>
      <c r="G82" s="293">
        <v>15.12</v>
      </c>
    </row>
    <row r="83" spans="1:7" ht="25.5">
      <c r="A83" s="289" t="s">
        <v>123</v>
      </c>
      <c r="B83" s="290"/>
      <c r="C83" s="289" t="s">
        <v>7557</v>
      </c>
      <c r="D83" s="291" t="s">
        <v>13</v>
      </c>
      <c r="E83" s="292">
        <v>17.28</v>
      </c>
      <c r="F83" s="293">
        <v>0</v>
      </c>
      <c r="G83" s="293">
        <v>17.28</v>
      </c>
    </row>
    <row r="84" spans="1:7" ht="25.5">
      <c r="A84" s="289" t="s">
        <v>124</v>
      </c>
      <c r="B84" s="290"/>
      <c r="C84" s="289" t="s">
        <v>7558</v>
      </c>
      <c r="D84" s="291" t="s">
        <v>13</v>
      </c>
      <c r="E84" s="292">
        <v>13.54</v>
      </c>
      <c r="F84" s="293">
        <v>0</v>
      </c>
      <c r="G84" s="293">
        <v>13.54</v>
      </c>
    </row>
    <row r="85" spans="1:7" ht="25.5">
      <c r="A85" s="289" t="s">
        <v>125</v>
      </c>
      <c r="B85" s="290"/>
      <c r="C85" s="289" t="s">
        <v>7559</v>
      </c>
      <c r="D85" s="291" t="s">
        <v>13</v>
      </c>
      <c r="E85" s="292">
        <v>15.63</v>
      </c>
      <c r="F85" s="293">
        <v>0</v>
      </c>
      <c r="G85" s="293">
        <v>15.63</v>
      </c>
    </row>
    <row r="86" spans="1:7" ht="25.5">
      <c r="A86" s="289" t="s">
        <v>126</v>
      </c>
      <c r="B86" s="290"/>
      <c r="C86" s="289" t="s">
        <v>7560</v>
      </c>
      <c r="D86" s="291" t="s">
        <v>13</v>
      </c>
      <c r="E86" s="292">
        <v>19.899999999999999</v>
      </c>
      <c r="F86" s="293">
        <v>0</v>
      </c>
      <c r="G86" s="293">
        <v>19.899999999999999</v>
      </c>
    </row>
    <row r="87" spans="1:7" ht="25.5">
      <c r="A87" s="289" t="s">
        <v>127</v>
      </c>
      <c r="B87" s="290"/>
      <c r="C87" s="289" t="s">
        <v>7561</v>
      </c>
      <c r="D87" s="291" t="s">
        <v>13</v>
      </c>
      <c r="E87" s="292">
        <v>24.47</v>
      </c>
      <c r="F87" s="293">
        <v>0</v>
      </c>
      <c r="G87" s="293">
        <v>24.47</v>
      </c>
    </row>
    <row r="88" spans="1:7">
      <c r="A88" s="289" t="s">
        <v>128</v>
      </c>
      <c r="B88" s="290"/>
      <c r="C88" s="289" t="s">
        <v>129</v>
      </c>
      <c r="D88" s="291" t="s">
        <v>81</v>
      </c>
      <c r="E88" s="292">
        <v>172.25</v>
      </c>
      <c r="F88" s="293">
        <v>0</v>
      </c>
      <c r="G88" s="293">
        <v>172.25</v>
      </c>
    </row>
    <row r="89" spans="1:7">
      <c r="A89" s="289" t="s">
        <v>130</v>
      </c>
      <c r="B89" s="290"/>
      <c r="C89" s="289" t="s">
        <v>131</v>
      </c>
      <c r="D89" s="291" t="s">
        <v>81</v>
      </c>
      <c r="E89" s="292">
        <v>205.89</v>
      </c>
      <c r="F89" s="293">
        <v>0</v>
      </c>
      <c r="G89" s="293">
        <v>205.89</v>
      </c>
    </row>
    <row r="90" spans="1:7">
      <c r="A90" s="289" t="s">
        <v>132</v>
      </c>
      <c r="B90" s="290"/>
      <c r="C90" s="289" t="s">
        <v>133</v>
      </c>
      <c r="D90" s="291" t="s">
        <v>81</v>
      </c>
      <c r="E90" s="292">
        <v>232.03</v>
      </c>
      <c r="F90" s="293">
        <v>0</v>
      </c>
      <c r="G90" s="293">
        <v>232.03</v>
      </c>
    </row>
    <row r="91" spans="1:7">
      <c r="A91" s="289" t="s">
        <v>134</v>
      </c>
      <c r="B91" s="290"/>
      <c r="C91" s="289" t="s">
        <v>135</v>
      </c>
      <c r="D91" s="291" t="s">
        <v>81</v>
      </c>
      <c r="E91" s="292">
        <v>265.60000000000002</v>
      </c>
      <c r="F91" s="293">
        <v>0</v>
      </c>
      <c r="G91" s="293">
        <v>265.60000000000002</v>
      </c>
    </row>
    <row r="92" spans="1:7">
      <c r="A92" s="289" t="s">
        <v>136</v>
      </c>
      <c r="B92" s="290"/>
      <c r="C92" s="289" t="s">
        <v>137</v>
      </c>
      <c r="D92" s="291" t="s">
        <v>81</v>
      </c>
      <c r="E92" s="292">
        <v>312.3</v>
      </c>
      <c r="F92" s="293">
        <v>0</v>
      </c>
      <c r="G92" s="293">
        <v>312.3</v>
      </c>
    </row>
    <row r="93" spans="1:7">
      <c r="A93" s="289" t="s">
        <v>138</v>
      </c>
      <c r="B93" s="290"/>
      <c r="C93" s="289" t="s">
        <v>139</v>
      </c>
      <c r="D93" s="291" t="s">
        <v>81</v>
      </c>
      <c r="E93" s="292">
        <v>372.5</v>
      </c>
      <c r="F93" s="293">
        <v>0</v>
      </c>
      <c r="G93" s="293">
        <v>372.5</v>
      </c>
    </row>
    <row r="94" spans="1:7">
      <c r="A94" s="289" t="s">
        <v>140</v>
      </c>
      <c r="B94" s="290"/>
      <c r="C94" s="289" t="s">
        <v>141</v>
      </c>
      <c r="D94" s="291" t="s">
        <v>81</v>
      </c>
      <c r="E94" s="292">
        <v>194.67</v>
      </c>
      <c r="F94" s="293">
        <v>0</v>
      </c>
      <c r="G94" s="293">
        <v>194.67</v>
      </c>
    </row>
    <row r="95" spans="1:7">
      <c r="A95" s="289" t="s">
        <v>7562</v>
      </c>
      <c r="B95" s="290"/>
      <c r="C95" s="289" t="s">
        <v>7563</v>
      </c>
      <c r="D95" s="291" t="s">
        <v>55</v>
      </c>
      <c r="E95" s="292">
        <v>1008.16</v>
      </c>
      <c r="F95" s="293">
        <v>2816.18</v>
      </c>
      <c r="G95" s="293">
        <v>3824.34</v>
      </c>
    </row>
    <row r="96" spans="1:7" ht="25.5">
      <c r="A96" s="289" t="s">
        <v>7564</v>
      </c>
      <c r="B96" s="290"/>
      <c r="C96" s="289" t="s">
        <v>7565</v>
      </c>
      <c r="D96" s="291" t="s">
        <v>56</v>
      </c>
      <c r="E96" s="292">
        <v>5.13</v>
      </c>
      <c r="F96" s="293">
        <v>30.22</v>
      </c>
      <c r="G96" s="293">
        <v>35.35</v>
      </c>
    </row>
    <row r="97" spans="1:7">
      <c r="A97" s="289" t="s">
        <v>7566</v>
      </c>
      <c r="B97" s="290"/>
      <c r="C97" s="289" t="s">
        <v>7567</v>
      </c>
      <c r="D97" s="291" t="s">
        <v>56</v>
      </c>
      <c r="E97" s="292">
        <v>181.39</v>
      </c>
      <c r="F97" s="293">
        <v>214.65</v>
      </c>
      <c r="G97" s="293">
        <v>396.04</v>
      </c>
    </row>
    <row r="98" spans="1:7">
      <c r="A98" s="285" t="s">
        <v>142</v>
      </c>
      <c r="B98" s="286" t="s">
        <v>143</v>
      </c>
      <c r="C98" s="287"/>
      <c r="D98" s="288"/>
      <c r="E98" s="294"/>
      <c r="F98" s="294"/>
      <c r="G98" s="294"/>
    </row>
    <row r="99" spans="1:7" ht="25.5">
      <c r="A99" s="289" t="s">
        <v>144</v>
      </c>
      <c r="B99" s="290"/>
      <c r="C99" s="289" t="s">
        <v>145</v>
      </c>
      <c r="D99" s="291" t="s">
        <v>13</v>
      </c>
      <c r="E99" s="292">
        <v>143.35</v>
      </c>
      <c r="F99" s="293">
        <v>6051.89</v>
      </c>
      <c r="G99" s="293">
        <v>6195.24</v>
      </c>
    </row>
    <row r="100" spans="1:7">
      <c r="A100" s="289" t="s">
        <v>146</v>
      </c>
      <c r="B100" s="290"/>
      <c r="C100" s="289" t="s">
        <v>147</v>
      </c>
      <c r="D100" s="291" t="s">
        <v>13</v>
      </c>
      <c r="E100" s="292">
        <v>143.35</v>
      </c>
      <c r="F100" s="293">
        <v>8154.96</v>
      </c>
      <c r="G100" s="293">
        <v>8298.31</v>
      </c>
    </row>
    <row r="101" spans="1:7">
      <c r="A101" s="289" t="s">
        <v>148</v>
      </c>
      <c r="B101" s="290"/>
      <c r="C101" s="289" t="s">
        <v>7568</v>
      </c>
      <c r="D101" s="291" t="s">
        <v>13</v>
      </c>
      <c r="E101" s="292">
        <v>143.35</v>
      </c>
      <c r="F101" s="293">
        <v>7221.24</v>
      </c>
      <c r="G101" s="293">
        <v>7364.59</v>
      </c>
    </row>
    <row r="102" spans="1:7">
      <c r="A102" s="289" t="s">
        <v>149</v>
      </c>
      <c r="B102" s="290"/>
      <c r="C102" s="289" t="s">
        <v>150</v>
      </c>
      <c r="D102" s="291" t="s">
        <v>13</v>
      </c>
      <c r="E102" s="292">
        <v>412.85</v>
      </c>
      <c r="F102" s="293">
        <v>16658.349999999999</v>
      </c>
      <c r="G102" s="293">
        <v>17071.2</v>
      </c>
    </row>
    <row r="103" spans="1:7">
      <c r="A103" s="289" t="s">
        <v>151</v>
      </c>
      <c r="B103" s="290"/>
      <c r="C103" s="289" t="s">
        <v>152</v>
      </c>
      <c r="D103" s="291" t="s">
        <v>13</v>
      </c>
      <c r="E103" s="292">
        <v>412.85</v>
      </c>
      <c r="F103" s="293">
        <v>25583.3</v>
      </c>
      <c r="G103" s="293">
        <v>25996.15</v>
      </c>
    </row>
    <row r="104" spans="1:7">
      <c r="A104" s="289" t="s">
        <v>7569</v>
      </c>
      <c r="B104" s="290"/>
      <c r="C104" s="289" t="s">
        <v>153</v>
      </c>
      <c r="D104" s="291" t="s">
        <v>13</v>
      </c>
      <c r="E104" s="292">
        <v>412.85</v>
      </c>
      <c r="F104" s="293">
        <v>10164.44</v>
      </c>
      <c r="G104" s="293">
        <v>10577.29</v>
      </c>
    </row>
    <row r="105" spans="1:7">
      <c r="A105" s="289" t="s">
        <v>7570</v>
      </c>
      <c r="B105" s="290"/>
      <c r="C105" s="289" t="s">
        <v>154</v>
      </c>
      <c r="D105" s="291" t="s">
        <v>13</v>
      </c>
      <c r="E105" s="292">
        <v>335.85</v>
      </c>
      <c r="F105" s="293">
        <v>12206.46</v>
      </c>
      <c r="G105" s="293">
        <v>12542.31</v>
      </c>
    </row>
    <row r="106" spans="1:7">
      <c r="A106" s="289" t="s">
        <v>7571</v>
      </c>
      <c r="B106" s="290"/>
      <c r="C106" s="289" t="s">
        <v>155</v>
      </c>
      <c r="D106" s="291" t="s">
        <v>13</v>
      </c>
      <c r="E106" s="292">
        <v>204.95</v>
      </c>
      <c r="F106" s="293">
        <v>19775.61</v>
      </c>
      <c r="G106" s="293">
        <v>19980.560000000001</v>
      </c>
    </row>
    <row r="107" spans="1:7">
      <c r="A107" s="285" t="s">
        <v>156</v>
      </c>
      <c r="B107" s="286" t="s">
        <v>157</v>
      </c>
      <c r="C107" s="287"/>
      <c r="D107" s="288"/>
      <c r="E107" s="294"/>
      <c r="F107" s="294"/>
      <c r="G107" s="294"/>
    </row>
    <row r="108" spans="1:7" ht="25.5">
      <c r="A108" s="289" t="s">
        <v>158</v>
      </c>
      <c r="B108" s="290"/>
      <c r="C108" s="289" t="s">
        <v>159</v>
      </c>
      <c r="D108" s="291" t="s">
        <v>55</v>
      </c>
      <c r="E108" s="292">
        <v>7693.61</v>
      </c>
      <c r="F108" s="293">
        <v>0</v>
      </c>
      <c r="G108" s="293">
        <v>7693.61</v>
      </c>
    </row>
    <row r="109" spans="1:7" ht="25.5">
      <c r="A109" s="289" t="s">
        <v>160</v>
      </c>
      <c r="B109" s="290"/>
      <c r="C109" s="289" t="s">
        <v>161</v>
      </c>
      <c r="D109" s="291" t="s">
        <v>55</v>
      </c>
      <c r="E109" s="292">
        <v>10083.36</v>
      </c>
      <c r="F109" s="293">
        <v>0</v>
      </c>
      <c r="G109" s="293">
        <v>10083.36</v>
      </c>
    </row>
    <row r="110" spans="1:7" ht="25.5">
      <c r="A110" s="289" t="s">
        <v>162</v>
      </c>
      <c r="B110" s="290"/>
      <c r="C110" s="289" t="s">
        <v>163</v>
      </c>
      <c r="D110" s="291" t="s">
        <v>55</v>
      </c>
      <c r="E110" s="292">
        <v>13203.6</v>
      </c>
      <c r="F110" s="293">
        <v>0</v>
      </c>
      <c r="G110" s="293">
        <v>13203.6</v>
      </c>
    </row>
    <row r="111" spans="1:7" ht="25.5">
      <c r="A111" s="289" t="s">
        <v>164</v>
      </c>
      <c r="B111" s="290"/>
      <c r="C111" s="289" t="s">
        <v>165</v>
      </c>
      <c r="D111" s="291" t="s">
        <v>81</v>
      </c>
      <c r="E111" s="292">
        <v>360.09</v>
      </c>
      <c r="F111" s="293">
        <v>0</v>
      </c>
      <c r="G111" s="293">
        <v>360.09</v>
      </c>
    </row>
    <row r="112" spans="1:7" ht="25.5">
      <c r="A112" s="289" t="s">
        <v>166</v>
      </c>
      <c r="B112" s="290"/>
      <c r="C112" s="289" t="s">
        <v>167</v>
      </c>
      <c r="D112" s="291" t="s">
        <v>81</v>
      </c>
      <c r="E112" s="292">
        <v>371.01</v>
      </c>
      <c r="F112" s="293">
        <v>0</v>
      </c>
      <c r="G112" s="293">
        <v>371.01</v>
      </c>
    </row>
    <row r="113" spans="1:7" ht="25.5">
      <c r="A113" s="289" t="s">
        <v>168</v>
      </c>
      <c r="B113" s="290"/>
      <c r="C113" s="289" t="s">
        <v>169</v>
      </c>
      <c r="D113" s="291" t="s">
        <v>81</v>
      </c>
      <c r="E113" s="292">
        <v>512.03</v>
      </c>
      <c r="F113" s="293">
        <v>0</v>
      </c>
      <c r="G113" s="293">
        <v>512.03</v>
      </c>
    </row>
    <row r="114" spans="1:7" ht="25.5">
      <c r="A114" s="289" t="s">
        <v>170</v>
      </c>
      <c r="B114" s="290"/>
      <c r="C114" s="289" t="s">
        <v>171</v>
      </c>
      <c r="D114" s="291" t="s">
        <v>81</v>
      </c>
      <c r="E114" s="292">
        <v>737.91</v>
      </c>
      <c r="F114" s="293">
        <v>0</v>
      </c>
      <c r="G114" s="293">
        <v>737.91</v>
      </c>
    </row>
    <row r="115" spans="1:7" ht="25.5">
      <c r="A115" s="289" t="s">
        <v>172</v>
      </c>
      <c r="B115" s="290"/>
      <c r="C115" s="289" t="s">
        <v>173</v>
      </c>
      <c r="D115" s="291" t="s">
        <v>81</v>
      </c>
      <c r="E115" s="292">
        <v>903.57</v>
      </c>
      <c r="F115" s="293">
        <v>0</v>
      </c>
      <c r="G115" s="293">
        <v>903.57</v>
      </c>
    </row>
    <row r="116" spans="1:7" ht="25.5">
      <c r="A116" s="289" t="s">
        <v>174</v>
      </c>
      <c r="B116" s="290"/>
      <c r="C116" s="289" t="s">
        <v>175</v>
      </c>
      <c r="D116" s="291" t="s">
        <v>81</v>
      </c>
      <c r="E116" s="292">
        <v>1146.8</v>
      </c>
      <c r="F116" s="293">
        <v>0</v>
      </c>
      <c r="G116" s="293">
        <v>1146.8</v>
      </c>
    </row>
    <row r="117" spans="1:7" ht="25.5">
      <c r="A117" s="289" t="s">
        <v>176</v>
      </c>
      <c r="B117" s="290"/>
      <c r="C117" s="289" t="s">
        <v>177</v>
      </c>
      <c r="D117" s="291" t="s">
        <v>81</v>
      </c>
      <c r="E117" s="292">
        <v>1197.48</v>
      </c>
      <c r="F117" s="293">
        <v>0</v>
      </c>
      <c r="G117" s="293">
        <v>1197.48</v>
      </c>
    </row>
    <row r="118" spans="1:7" ht="25.5">
      <c r="A118" s="289" t="s">
        <v>178</v>
      </c>
      <c r="B118" s="290"/>
      <c r="C118" s="289" t="s">
        <v>179</v>
      </c>
      <c r="D118" s="291" t="s">
        <v>81</v>
      </c>
      <c r="E118" s="292">
        <v>1332.78</v>
      </c>
      <c r="F118" s="293">
        <v>0</v>
      </c>
      <c r="G118" s="293">
        <v>1332.78</v>
      </c>
    </row>
    <row r="119" spans="1:7" ht="25.5">
      <c r="A119" s="289" t="s">
        <v>180</v>
      </c>
      <c r="B119" s="290"/>
      <c r="C119" s="289" t="s">
        <v>181</v>
      </c>
      <c r="D119" s="291" t="s">
        <v>81</v>
      </c>
      <c r="E119" s="292">
        <v>1778.49</v>
      </c>
      <c r="F119" s="293">
        <v>0</v>
      </c>
      <c r="G119" s="293">
        <v>1778.49</v>
      </c>
    </row>
    <row r="120" spans="1:7" ht="25.5">
      <c r="A120" s="289" t="s">
        <v>182</v>
      </c>
      <c r="B120" s="290"/>
      <c r="C120" s="289" t="s">
        <v>183</v>
      </c>
      <c r="D120" s="291" t="s">
        <v>81</v>
      </c>
      <c r="E120" s="292">
        <v>682.04</v>
      </c>
      <c r="F120" s="293">
        <v>0</v>
      </c>
      <c r="G120" s="293">
        <v>682.04</v>
      </c>
    </row>
    <row r="121" spans="1:7" ht="25.5">
      <c r="A121" s="289" t="s">
        <v>184</v>
      </c>
      <c r="B121" s="290"/>
      <c r="C121" s="289" t="s">
        <v>185</v>
      </c>
      <c r="D121" s="291" t="s">
        <v>81</v>
      </c>
      <c r="E121" s="292">
        <v>891.46</v>
      </c>
      <c r="F121" s="293">
        <v>0</v>
      </c>
      <c r="G121" s="293">
        <v>891.46</v>
      </c>
    </row>
    <row r="122" spans="1:7" ht="25.5">
      <c r="A122" s="289" t="s">
        <v>186</v>
      </c>
      <c r="B122" s="290"/>
      <c r="C122" s="289" t="s">
        <v>187</v>
      </c>
      <c r="D122" s="291" t="s">
        <v>81</v>
      </c>
      <c r="E122" s="292">
        <v>3113</v>
      </c>
      <c r="F122" s="293">
        <v>0</v>
      </c>
      <c r="G122" s="293">
        <v>3113</v>
      </c>
    </row>
    <row r="123" spans="1:7" ht="25.5">
      <c r="A123" s="289" t="s">
        <v>188</v>
      </c>
      <c r="B123" s="290"/>
      <c r="C123" s="289" t="s">
        <v>189</v>
      </c>
      <c r="D123" s="291" t="s">
        <v>81</v>
      </c>
      <c r="E123" s="292">
        <v>293.14</v>
      </c>
      <c r="F123" s="293">
        <v>0</v>
      </c>
      <c r="G123" s="293">
        <v>293.14</v>
      </c>
    </row>
    <row r="124" spans="1:7" ht="25.5">
      <c r="A124" s="289" t="s">
        <v>190</v>
      </c>
      <c r="B124" s="290"/>
      <c r="C124" s="289" t="s">
        <v>191</v>
      </c>
      <c r="D124" s="291" t="s">
        <v>81</v>
      </c>
      <c r="E124" s="292">
        <v>293.39999999999998</v>
      </c>
      <c r="F124" s="293">
        <v>0</v>
      </c>
      <c r="G124" s="293">
        <v>293.39999999999998</v>
      </c>
    </row>
    <row r="125" spans="1:7" ht="25.5">
      <c r="A125" s="289" t="s">
        <v>192</v>
      </c>
      <c r="B125" s="290"/>
      <c r="C125" s="289" t="s">
        <v>193</v>
      </c>
      <c r="D125" s="291" t="s">
        <v>81</v>
      </c>
      <c r="E125" s="292">
        <v>442.71</v>
      </c>
      <c r="F125" s="293">
        <v>0</v>
      </c>
      <c r="G125" s="293">
        <v>442.71</v>
      </c>
    </row>
    <row r="126" spans="1:7" ht="25.5">
      <c r="A126" s="289" t="s">
        <v>194</v>
      </c>
      <c r="B126" s="290"/>
      <c r="C126" s="289" t="s">
        <v>195</v>
      </c>
      <c r="D126" s="291" t="s">
        <v>81</v>
      </c>
      <c r="E126" s="292">
        <v>247.74</v>
      </c>
      <c r="F126" s="293">
        <v>0</v>
      </c>
      <c r="G126" s="293">
        <v>247.74</v>
      </c>
    </row>
    <row r="127" spans="1:7" ht="25.5">
      <c r="A127" s="289" t="s">
        <v>196</v>
      </c>
      <c r="B127" s="290"/>
      <c r="C127" s="289" t="s">
        <v>197</v>
      </c>
      <c r="D127" s="291" t="s">
        <v>81</v>
      </c>
      <c r="E127" s="292">
        <v>378.65</v>
      </c>
      <c r="F127" s="293">
        <v>0</v>
      </c>
      <c r="G127" s="293">
        <v>378.65</v>
      </c>
    </row>
    <row r="128" spans="1:7" ht="25.5">
      <c r="A128" s="289" t="s">
        <v>198</v>
      </c>
      <c r="B128" s="290"/>
      <c r="C128" s="289" t="s">
        <v>199</v>
      </c>
      <c r="D128" s="291" t="s">
        <v>81</v>
      </c>
      <c r="E128" s="292">
        <v>555.19000000000005</v>
      </c>
      <c r="F128" s="293">
        <v>0</v>
      </c>
      <c r="G128" s="293">
        <v>555.19000000000005</v>
      </c>
    </row>
    <row r="129" spans="1:7" ht="25.5">
      <c r="A129" s="289" t="s">
        <v>200</v>
      </c>
      <c r="B129" s="290"/>
      <c r="C129" s="289" t="s">
        <v>201</v>
      </c>
      <c r="D129" s="291" t="s">
        <v>81</v>
      </c>
      <c r="E129" s="292">
        <v>1592.88</v>
      </c>
      <c r="F129" s="293">
        <v>0</v>
      </c>
      <c r="G129" s="293">
        <v>1592.88</v>
      </c>
    </row>
    <row r="130" spans="1:7" ht="25.5">
      <c r="A130" s="289" t="s">
        <v>202</v>
      </c>
      <c r="B130" s="290"/>
      <c r="C130" s="289" t="s">
        <v>203</v>
      </c>
      <c r="D130" s="291" t="s">
        <v>81</v>
      </c>
      <c r="E130" s="292">
        <v>1735.73</v>
      </c>
      <c r="F130" s="293">
        <v>0</v>
      </c>
      <c r="G130" s="293">
        <v>1735.73</v>
      </c>
    </row>
    <row r="131" spans="1:7" ht="25.5">
      <c r="A131" s="289" t="s">
        <v>204</v>
      </c>
      <c r="B131" s="290"/>
      <c r="C131" s="289" t="s">
        <v>205</v>
      </c>
      <c r="D131" s="291" t="s">
        <v>81</v>
      </c>
      <c r="E131" s="292">
        <v>2434.4</v>
      </c>
      <c r="F131" s="293">
        <v>0</v>
      </c>
      <c r="G131" s="293">
        <v>2434.4</v>
      </c>
    </row>
    <row r="132" spans="1:7" ht="25.5">
      <c r="A132" s="289" t="s">
        <v>206</v>
      </c>
      <c r="B132" s="290"/>
      <c r="C132" s="289" t="s">
        <v>207</v>
      </c>
      <c r="D132" s="291" t="s">
        <v>81</v>
      </c>
      <c r="E132" s="292">
        <v>392.62</v>
      </c>
      <c r="F132" s="293">
        <v>0</v>
      </c>
      <c r="G132" s="293">
        <v>392.62</v>
      </c>
    </row>
    <row r="133" spans="1:7" ht="25.5">
      <c r="A133" s="289" t="s">
        <v>208</v>
      </c>
      <c r="B133" s="290"/>
      <c r="C133" s="289" t="s">
        <v>209</v>
      </c>
      <c r="D133" s="291" t="s">
        <v>81</v>
      </c>
      <c r="E133" s="292">
        <v>279.89</v>
      </c>
      <c r="F133" s="293">
        <v>0</v>
      </c>
      <c r="G133" s="293">
        <v>279.89</v>
      </c>
    </row>
    <row r="134" spans="1:7" ht="25.5">
      <c r="A134" s="289" t="s">
        <v>210</v>
      </c>
      <c r="B134" s="290"/>
      <c r="C134" s="289" t="s">
        <v>211</v>
      </c>
      <c r="D134" s="291" t="s">
        <v>81</v>
      </c>
      <c r="E134" s="292">
        <v>567.84</v>
      </c>
      <c r="F134" s="293">
        <v>0</v>
      </c>
      <c r="G134" s="293">
        <v>567.84</v>
      </c>
    </row>
    <row r="135" spans="1:7" ht="25.5">
      <c r="A135" s="289" t="s">
        <v>212</v>
      </c>
      <c r="B135" s="290"/>
      <c r="C135" s="289" t="s">
        <v>213</v>
      </c>
      <c r="D135" s="291" t="s">
        <v>81</v>
      </c>
      <c r="E135" s="292">
        <v>385.15</v>
      </c>
      <c r="F135" s="293">
        <v>0</v>
      </c>
      <c r="G135" s="293">
        <v>385.15</v>
      </c>
    </row>
    <row r="136" spans="1:7" ht="25.5">
      <c r="A136" s="289" t="s">
        <v>214</v>
      </c>
      <c r="B136" s="290"/>
      <c r="C136" s="289" t="s">
        <v>215</v>
      </c>
      <c r="D136" s="291" t="s">
        <v>81</v>
      </c>
      <c r="E136" s="292">
        <v>369.95</v>
      </c>
      <c r="F136" s="293">
        <v>0</v>
      </c>
      <c r="G136" s="293">
        <v>369.95</v>
      </c>
    </row>
    <row r="137" spans="1:7" ht="25.5">
      <c r="A137" s="289" t="s">
        <v>216</v>
      </c>
      <c r="B137" s="290"/>
      <c r="C137" s="289" t="s">
        <v>217</v>
      </c>
      <c r="D137" s="291" t="s">
        <v>81</v>
      </c>
      <c r="E137" s="292">
        <v>554.89</v>
      </c>
      <c r="F137" s="293">
        <v>0</v>
      </c>
      <c r="G137" s="293">
        <v>554.89</v>
      </c>
    </row>
    <row r="138" spans="1:7" ht="25.5">
      <c r="A138" s="289" t="s">
        <v>218</v>
      </c>
      <c r="B138" s="290"/>
      <c r="C138" s="289" t="s">
        <v>7572</v>
      </c>
      <c r="D138" s="291" t="s">
        <v>81</v>
      </c>
      <c r="E138" s="292">
        <v>905.92</v>
      </c>
      <c r="F138" s="293">
        <v>0</v>
      </c>
      <c r="G138" s="293">
        <v>905.92</v>
      </c>
    </row>
    <row r="139" spans="1:7">
      <c r="A139" s="289" t="s">
        <v>219</v>
      </c>
      <c r="B139" s="290"/>
      <c r="C139" s="289" t="s">
        <v>220</v>
      </c>
      <c r="D139" s="291" t="s">
        <v>81</v>
      </c>
      <c r="E139" s="292">
        <v>748.95</v>
      </c>
      <c r="F139" s="293">
        <v>0</v>
      </c>
      <c r="G139" s="293">
        <v>748.95</v>
      </c>
    </row>
    <row r="140" spans="1:7">
      <c r="A140" s="289" t="s">
        <v>221</v>
      </c>
      <c r="B140" s="290"/>
      <c r="C140" s="289" t="s">
        <v>222</v>
      </c>
      <c r="D140" s="291" t="s">
        <v>81</v>
      </c>
      <c r="E140" s="292">
        <v>799.44</v>
      </c>
      <c r="F140" s="293">
        <v>0</v>
      </c>
      <c r="G140" s="293">
        <v>799.44</v>
      </c>
    </row>
    <row r="141" spans="1:7">
      <c r="A141" s="289" t="s">
        <v>223</v>
      </c>
      <c r="B141" s="290"/>
      <c r="C141" s="289" t="s">
        <v>224</v>
      </c>
      <c r="D141" s="291" t="s">
        <v>81</v>
      </c>
      <c r="E141" s="292">
        <v>932.96</v>
      </c>
      <c r="F141" s="293">
        <v>0</v>
      </c>
      <c r="G141" s="293">
        <v>932.96</v>
      </c>
    </row>
    <row r="142" spans="1:7">
      <c r="A142" s="289" t="s">
        <v>225</v>
      </c>
      <c r="B142" s="290"/>
      <c r="C142" s="289" t="s">
        <v>226</v>
      </c>
      <c r="D142" s="291" t="s">
        <v>81</v>
      </c>
      <c r="E142" s="292">
        <v>994.47</v>
      </c>
      <c r="F142" s="293">
        <v>0</v>
      </c>
      <c r="G142" s="293">
        <v>994.47</v>
      </c>
    </row>
    <row r="143" spans="1:7" ht="25.5">
      <c r="A143" s="289" t="s">
        <v>227</v>
      </c>
      <c r="B143" s="290"/>
      <c r="C143" s="289" t="s">
        <v>228</v>
      </c>
      <c r="D143" s="291" t="s">
        <v>81</v>
      </c>
      <c r="E143" s="292">
        <v>392.81</v>
      </c>
      <c r="F143" s="293">
        <v>0</v>
      </c>
      <c r="G143" s="293">
        <v>392.81</v>
      </c>
    </row>
    <row r="144" spans="1:7" ht="25.5">
      <c r="A144" s="289" t="s">
        <v>229</v>
      </c>
      <c r="B144" s="290"/>
      <c r="C144" s="289" t="s">
        <v>230</v>
      </c>
      <c r="D144" s="291" t="s">
        <v>81</v>
      </c>
      <c r="E144" s="292">
        <v>681.8</v>
      </c>
      <c r="F144" s="293">
        <v>0</v>
      </c>
      <c r="G144" s="293">
        <v>681.8</v>
      </c>
    </row>
    <row r="145" spans="1:7" ht="25.5">
      <c r="A145" s="289" t="s">
        <v>231</v>
      </c>
      <c r="B145" s="290"/>
      <c r="C145" s="289" t="s">
        <v>232</v>
      </c>
      <c r="D145" s="291" t="s">
        <v>81</v>
      </c>
      <c r="E145" s="292">
        <v>759.13</v>
      </c>
      <c r="F145" s="293">
        <v>0</v>
      </c>
      <c r="G145" s="293">
        <v>759.13</v>
      </c>
    </row>
    <row r="146" spans="1:7" ht="25.5">
      <c r="A146" s="289" t="s">
        <v>233</v>
      </c>
      <c r="B146" s="290"/>
      <c r="C146" s="289" t="s">
        <v>234</v>
      </c>
      <c r="D146" s="291" t="s">
        <v>81</v>
      </c>
      <c r="E146" s="292">
        <v>915.21</v>
      </c>
      <c r="F146" s="293">
        <v>0</v>
      </c>
      <c r="G146" s="293">
        <v>915.21</v>
      </c>
    </row>
    <row r="147" spans="1:7" ht="25.5">
      <c r="A147" s="289" t="s">
        <v>235</v>
      </c>
      <c r="B147" s="290"/>
      <c r="C147" s="289" t="s">
        <v>236</v>
      </c>
      <c r="D147" s="291" t="s">
        <v>81</v>
      </c>
      <c r="E147" s="292">
        <v>1754.54</v>
      </c>
      <c r="F147" s="293">
        <v>0</v>
      </c>
      <c r="G147" s="293">
        <v>1754.54</v>
      </c>
    </row>
    <row r="148" spans="1:7">
      <c r="A148" s="289" t="s">
        <v>237</v>
      </c>
      <c r="B148" s="290"/>
      <c r="C148" s="289" t="s">
        <v>238</v>
      </c>
      <c r="D148" s="291" t="s">
        <v>81</v>
      </c>
      <c r="E148" s="292">
        <v>588.78</v>
      </c>
      <c r="F148" s="293">
        <v>0</v>
      </c>
      <c r="G148" s="293">
        <v>588.78</v>
      </c>
    </row>
    <row r="149" spans="1:7">
      <c r="A149" s="289" t="s">
        <v>239</v>
      </c>
      <c r="B149" s="290"/>
      <c r="C149" s="289" t="s">
        <v>240</v>
      </c>
      <c r="D149" s="291" t="s">
        <v>106</v>
      </c>
      <c r="E149" s="292">
        <v>1327.95</v>
      </c>
      <c r="F149" s="293">
        <v>0</v>
      </c>
      <c r="G149" s="293">
        <v>1327.95</v>
      </c>
    </row>
    <row r="150" spans="1:7">
      <c r="A150" s="289" t="s">
        <v>241</v>
      </c>
      <c r="B150" s="290"/>
      <c r="C150" s="289" t="s">
        <v>242</v>
      </c>
      <c r="D150" s="291" t="s">
        <v>106</v>
      </c>
      <c r="E150" s="292">
        <v>1237.73</v>
      </c>
      <c r="F150" s="293">
        <v>0</v>
      </c>
      <c r="G150" s="293">
        <v>1237.73</v>
      </c>
    </row>
    <row r="151" spans="1:7">
      <c r="A151" s="289" t="s">
        <v>243</v>
      </c>
      <c r="B151" s="290"/>
      <c r="C151" s="289" t="s">
        <v>244</v>
      </c>
      <c r="D151" s="291" t="s">
        <v>81</v>
      </c>
      <c r="E151" s="292">
        <v>66.3</v>
      </c>
      <c r="F151" s="293">
        <v>0</v>
      </c>
      <c r="G151" s="293">
        <v>66.3</v>
      </c>
    </row>
    <row r="152" spans="1:7">
      <c r="A152" s="289" t="s">
        <v>245</v>
      </c>
      <c r="B152" s="290"/>
      <c r="C152" s="289" t="s">
        <v>246</v>
      </c>
      <c r="D152" s="291" t="s">
        <v>81</v>
      </c>
      <c r="E152" s="292">
        <v>123.21</v>
      </c>
      <c r="F152" s="293">
        <v>0</v>
      </c>
      <c r="G152" s="293">
        <v>123.21</v>
      </c>
    </row>
    <row r="153" spans="1:7" ht="25.5">
      <c r="A153" s="289" t="s">
        <v>247</v>
      </c>
      <c r="B153" s="290"/>
      <c r="C153" s="289" t="s">
        <v>248</v>
      </c>
      <c r="D153" s="291" t="s">
        <v>55</v>
      </c>
      <c r="E153" s="292">
        <v>3108.18</v>
      </c>
      <c r="F153" s="293">
        <v>0</v>
      </c>
      <c r="G153" s="293">
        <v>3108.18</v>
      </c>
    </row>
    <row r="154" spans="1:7">
      <c r="A154" s="289" t="s">
        <v>249</v>
      </c>
      <c r="B154" s="290"/>
      <c r="C154" s="289" t="s">
        <v>250</v>
      </c>
      <c r="D154" s="291" t="s">
        <v>251</v>
      </c>
      <c r="E154" s="292">
        <v>293.77999999999997</v>
      </c>
      <c r="F154" s="293">
        <v>0</v>
      </c>
      <c r="G154" s="293">
        <v>293.77999999999997</v>
      </c>
    </row>
    <row r="155" spans="1:7">
      <c r="A155" s="289" t="s">
        <v>252</v>
      </c>
      <c r="B155" s="290"/>
      <c r="C155" s="289" t="s">
        <v>253</v>
      </c>
      <c r="D155" s="291" t="s">
        <v>251</v>
      </c>
      <c r="E155" s="292">
        <v>295.56</v>
      </c>
      <c r="F155" s="293">
        <v>0</v>
      </c>
      <c r="G155" s="293">
        <v>295.56</v>
      </c>
    </row>
    <row r="156" spans="1:7">
      <c r="A156" s="289" t="s">
        <v>254</v>
      </c>
      <c r="B156" s="290"/>
      <c r="C156" s="289" t="s">
        <v>255</v>
      </c>
      <c r="D156" s="291" t="s">
        <v>251</v>
      </c>
      <c r="E156" s="292">
        <v>277.27</v>
      </c>
      <c r="F156" s="293">
        <v>0</v>
      </c>
      <c r="G156" s="293">
        <v>277.27</v>
      </c>
    </row>
    <row r="157" spans="1:7">
      <c r="A157" s="289" t="s">
        <v>256</v>
      </c>
      <c r="B157" s="290"/>
      <c r="C157" s="289" t="s">
        <v>257</v>
      </c>
      <c r="D157" s="291" t="s">
        <v>251</v>
      </c>
      <c r="E157" s="292">
        <v>274.95</v>
      </c>
      <c r="F157" s="293">
        <v>0</v>
      </c>
      <c r="G157" s="293">
        <v>274.95</v>
      </c>
    </row>
    <row r="158" spans="1:7">
      <c r="A158" s="289" t="s">
        <v>258</v>
      </c>
      <c r="B158" s="290"/>
      <c r="C158" s="289" t="s">
        <v>259</v>
      </c>
      <c r="D158" s="291" t="s">
        <v>13</v>
      </c>
      <c r="E158" s="292">
        <v>1687.68</v>
      </c>
      <c r="F158" s="293">
        <v>0</v>
      </c>
      <c r="G158" s="293">
        <v>1687.68</v>
      </c>
    </row>
    <row r="159" spans="1:7">
      <c r="A159" s="289" t="s">
        <v>260</v>
      </c>
      <c r="B159" s="290"/>
      <c r="C159" s="289" t="s">
        <v>261</v>
      </c>
      <c r="D159" s="291" t="s">
        <v>262</v>
      </c>
      <c r="E159" s="292">
        <v>2730.91</v>
      </c>
      <c r="F159" s="293">
        <v>0</v>
      </c>
      <c r="G159" s="293">
        <v>2730.91</v>
      </c>
    </row>
    <row r="160" spans="1:7">
      <c r="A160" s="289" t="s">
        <v>263</v>
      </c>
      <c r="B160" s="290"/>
      <c r="C160" s="289" t="s">
        <v>264</v>
      </c>
      <c r="D160" s="291" t="s">
        <v>13</v>
      </c>
      <c r="E160" s="292">
        <v>282.88</v>
      </c>
      <c r="F160" s="293">
        <v>0</v>
      </c>
      <c r="G160" s="293">
        <v>282.88</v>
      </c>
    </row>
    <row r="161" spans="1:7" ht="25.5">
      <c r="A161" s="289" t="s">
        <v>265</v>
      </c>
      <c r="B161" s="290"/>
      <c r="C161" s="289" t="s">
        <v>266</v>
      </c>
      <c r="D161" s="291" t="s">
        <v>106</v>
      </c>
      <c r="E161" s="292">
        <v>1600.98</v>
      </c>
      <c r="F161" s="293">
        <v>0</v>
      </c>
      <c r="G161" s="293">
        <v>1600.98</v>
      </c>
    </row>
    <row r="162" spans="1:7">
      <c r="A162" s="289" t="s">
        <v>267</v>
      </c>
      <c r="B162" s="290"/>
      <c r="C162" s="289" t="s">
        <v>268</v>
      </c>
      <c r="D162" s="291" t="s">
        <v>13</v>
      </c>
      <c r="E162" s="292">
        <v>794.05</v>
      </c>
      <c r="F162" s="293">
        <v>362.96</v>
      </c>
      <c r="G162" s="293">
        <v>1157.01</v>
      </c>
    </row>
    <row r="163" spans="1:7">
      <c r="A163" s="289" t="s">
        <v>269</v>
      </c>
      <c r="B163" s="290"/>
      <c r="C163" s="289" t="s">
        <v>270</v>
      </c>
      <c r="D163" s="291" t="s">
        <v>13</v>
      </c>
      <c r="E163" s="292">
        <v>799.15</v>
      </c>
      <c r="F163" s="293">
        <v>0</v>
      </c>
      <c r="G163" s="293">
        <v>799.15</v>
      </c>
    </row>
    <row r="164" spans="1:7">
      <c r="A164" s="289" t="s">
        <v>271</v>
      </c>
      <c r="B164" s="290"/>
      <c r="C164" s="289" t="s">
        <v>272</v>
      </c>
      <c r="D164" s="291" t="s">
        <v>13</v>
      </c>
      <c r="E164" s="292">
        <v>5220.72</v>
      </c>
      <c r="F164" s="293">
        <v>0</v>
      </c>
      <c r="G164" s="293">
        <v>5220.72</v>
      </c>
    </row>
    <row r="165" spans="1:7">
      <c r="A165" s="289" t="s">
        <v>273</v>
      </c>
      <c r="B165" s="290"/>
      <c r="C165" s="289" t="s">
        <v>274</v>
      </c>
      <c r="D165" s="291" t="s">
        <v>13</v>
      </c>
      <c r="E165" s="292">
        <v>3661.3</v>
      </c>
      <c r="F165" s="293">
        <v>0</v>
      </c>
      <c r="G165" s="293">
        <v>3661.3</v>
      </c>
    </row>
    <row r="166" spans="1:7">
      <c r="A166" s="289" t="s">
        <v>275</v>
      </c>
      <c r="B166" s="290"/>
      <c r="C166" s="289" t="s">
        <v>276</v>
      </c>
      <c r="D166" s="291" t="s">
        <v>13</v>
      </c>
      <c r="E166" s="292">
        <v>5462.66</v>
      </c>
      <c r="F166" s="293">
        <v>0</v>
      </c>
      <c r="G166" s="293">
        <v>5462.66</v>
      </c>
    </row>
    <row r="167" spans="1:7">
      <c r="A167" s="280" t="s">
        <v>277</v>
      </c>
      <c r="B167" s="281" t="s">
        <v>278</v>
      </c>
      <c r="C167" s="284"/>
      <c r="D167" s="283"/>
      <c r="E167" s="295"/>
      <c r="F167" s="295"/>
      <c r="G167" s="295"/>
    </row>
    <row r="168" spans="1:7">
      <c r="A168" s="285" t="s">
        <v>279</v>
      </c>
      <c r="B168" s="286" t="s">
        <v>280</v>
      </c>
      <c r="C168" s="287"/>
      <c r="D168" s="288"/>
      <c r="E168" s="294"/>
      <c r="F168" s="294"/>
      <c r="G168" s="294"/>
    </row>
    <row r="169" spans="1:7">
      <c r="A169" s="289" t="s">
        <v>7573</v>
      </c>
      <c r="B169" s="290"/>
      <c r="C169" s="289" t="s">
        <v>281</v>
      </c>
      <c r="D169" s="291" t="s">
        <v>56</v>
      </c>
      <c r="E169" s="292">
        <v>229.66</v>
      </c>
      <c r="F169" s="293">
        <v>87.77</v>
      </c>
      <c r="G169" s="293">
        <v>317.43</v>
      </c>
    </row>
    <row r="170" spans="1:7">
      <c r="A170" s="289" t="s">
        <v>7574</v>
      </c>
      <c r="B170" s="290"/>
      <c r="C170" s="289" t="s">
        <v>282</v>
      </c>
      <c r="D170" s="291" t="s">
        <v>56</v>
      </c>
      <c r="E170" s="292">
        <v>391.67</v>
      </c>
      <c r="F170" s="293">
        <v>223.98</v>
      </c>
      <c r="G170" s="293">
        <v>615.65</v>
      </c>
    </row>
    <row r="171" spans="1:7" ht="25.5">
      <c r="A171" s="289" t="s">
        <v>283</v>
      </c>
      <c r="B171" s="290"/>
      <c r="C171" s="289" t="s">
        <v>284</v>
      </c>
      <c r="D171" s="291" t="s">
        <v>285</v>
      </c>
      <c r="E171" s="292">
        <v>531.48</v>
      </c>
      <c r="F171" s="293">
        <v>0</v>
      </c>
      <c r="G171" s="293">
        <v>531.48</v>
      </c>
    </row>
    <row r="172" spans="1:7">
      <c r="A172" s="289" t="s">
        <v>286</v>
      </c>
      <c r="B172" s="290"/>
      <c r="C172" s="289" t="s">
        <v>287</v>
      </c>
      <c r="D172" s="291" t="s">
        <v>56</v>
      </c>
      <c r="E172" s="292">
        <v>9.16</v>
      </c>
      <c r="F172" s="293">
        <v>4.95</v>
      </c>
      <c r="G172" s="293">
        <v>14.11</v>
      </c>
    </row>
    <row r="173" spans="1:7">
      <c r="A173" s="285" t="s">
        <v>288</v>
      </c>
      <c r="B173" s="286" t="s">
        <v>289</v>
      </c>
      <c r="C173" s="287"/>
      <c r="D173" s="288"/>
      <c r="E173" s="294"/>
      <c r="F173" s="294"/>
      <c r="G173" s="294"/>
    </row>
    <row r="174" spans="1:7">
      <c r="A174" s="289" t="s">
        <v>290</v>
      </c>
      <c r="B174" s="290"/>
      <c r="C174" s="289" t="s">
        <v>291</v>
      </c>
      <c r="D174" s="291" t="s">
        <v>285</v>
      </c>
      <c r="E174" s="292">
        <v>467.68</v>
      </c>
      <c r="F174" s="293">
        <v>56.93</v>
      </c>
      <c r="G174" s="293">
        <v>524.61</v>
      </c>
    </row>
    <row r="175" spans="1:7" ht="25.5">
      <c r="A175" s="289" t="s">
        <v>292</v>
      </c>
      <c r="B175" s="290"/>
      <c r="C175" s="289" t="s">
        <v>293</v>
      </c>
      <c r="D175" s="291" t="s">
        <v>285</v>
      </c>
      <c r="E175" s="292">
        <v>766.8</v>
      </c>
      <c r="F175" s="293">
        <v>95.46</v>
      </c>
      <c r="G175" s="293">
        <v>862.26</v>
      </c>
    </row>
    <row r="176" spans="1:7" ht="25.5">
      <c r="A176" s="289" t="s">
        <v>294</v>
      </c>
      <c r="B176" s="290"/>
      <c r="C176" s="289" t="s">
        <v>295</v>
      </c>
      <c r="D176" s="291" t="s">
        <v>285</v>
      </c>
      <c r="E176" s="292">
        <v>695.73</v>
      </c>
      <c r="F176" s="293">
        <v>95.46</v>
      </c>
      <c r="G176" s="293">
        <v>791.19</v>
      </c>
    </row>
    <row r="177" spans="1:7">
      <c r="A177" s="289" t="s">
        <v>296</v>
      </c>
      <c r="B177" s="290"/>
      <c r="C177" s="289" t="s">
        <v>297</v>
      </c>
      <c r="D177" s="291" t="s">
        <v>285</v>
      </c>
      <c r="E177" s="292">
        <v>466.85</v>
      </c>
      <c r="F177" s="293">
        <v>56.93</v>
      </c>
      <c r="G177" s="293">
        <v>523.78</v>
      </c>
    </row>
    <row r="178" spans="1:7">
      <c r="A178" s="289" t="s">
        <v>298</v>
      </c>
      <c r="B178" s="290"/>
      <c r="C178" s="289" t="s">
        <v>299</v>
      </c>
      <c r="D178" s="291" t="s">
        <v>285</v>
      </c>
      <c r="E178" s="292">
        <v>370.2</v>
      </c>
      <c r="F178" s="293">
        <v>18.97</v>
      </c>
      <c r="G178" s="293">
        <v>389.17</v>
      </c>
    </row>
    <row r="179" spans="1:7">
      <c r="A179" s="285" t="s">
        <v>300</v>
      </c>
      <c r="B179" s="286" t="s">
        <v>301</v>
      </c>
      <c r="C179" s="287"/>
      <c r="D179" s="288"/>
      <c r="E179" s="294"/>
      <c r="F179" s="294"/>
      <c r="G179" s="294"/>
    </row>
    <row r="180" spans="1:7">
      <c r="A180" s="289" t="s">
        <v>302</v>
      </c>
      <c r="B180" s="290"/>
      <c r="C180" s="289" t="s">
        <v>303</v>
      </c>
      <c r="D180" s="291" t="s">
        <v>56</v>
      </c>
      <c r="E180" s="292">
        <v>0.39</v>
      </c>
      <c r="F180" s="293">
        <v>1.4</v>
      </c>
      <c r="G180" s="293">
        <v>1.79</v>
      </c>
    </row>
    <row r="181" spans="1:7">
      <c r="A181" s="289" t="s">
        <v>304</v>
      </c>
      <c r="B181" s="290"/>
      <c r="C181" s="289" t="s">
        <v>305</v>
      </c>
      <c r="D181" s="291" t="s">
        <v>56</v>
      </c>
      <c r="E181" s="292">
        <v>3.46</v>
      </c>
      <c r="F181" s="293">
        <v>13.77</v>
      </c>
      <c r="G181" s="293">
        <v>17.23</v>
      </c>
    </row>
    <row r="182" spans="1:7">
      <c r="A182" s="289" t="s">
        <v>306</v>
      </c>
      <c r="B182" s="290"/>
      <c r="C182" s="289" t="s">
        <v>307</v>
      </c>
      <c r="D182" s="291" t="s">
        <v>56</v>
      </c>
      <c r="E182" s="292">
        <v>10.34</v>
      </c>
      <c r="F182" s="293">
        <v>19.600000000000001</v>
      </c>
      <c r="G182" s="293">
        <v>29.94</v>
      </c>
    </row>
    <row r="183" spans="1:7">
      <c r="A183" s="289" t="s">
        <v>308</v>
      </c>
      <c r="B183" s="290"/>
      <c r="C183" s="289" t="s">
        <v>309</v>
      </c>
      <c r="D183" s="291" t="s">
        <v>56</v>
      </c>
      <c r="E183" s="292">
        <v>31.46</v>
      </c>
      <c r="F183" s="293">
        <v>36.270000000000003</v>
      </c>
      <c r="G183" s="293">
        <v>67.73</v>
      </c>
    </row>
    <row r="184" spans="1:7">
      <c r="A184" s="289" t="s">
        <v>310</v>
      </c>
      <c r="B184" s="290"/>
      <c r="C184" s="289" t="s">
        <v>311</v>
      </c>
      <c r="D184" s="291" t="s">
        <v>56</v>
      </c>
      <c r="E184" s="292">
        <v>31.46</v>
      </c>
      <c r="F184" s="293">
        <v>36.020000000000003</v>
      </c>
      <c r="G184" s="293">
        <v>67.48</v>
      </c>
    </row>
    <row r="185" spans="1:7" ht="25.5">
      <c r="A185" s="289" t="s">
        <v>312</v>
      </c>
      <c r="B185" s="290"/>
      <c r="C185" s="289" t="s">
        <v>313</v>
      </c>
      <c r="D185" s="291" t="s">
        <v>314</v>
      </c>
      <c r="E185" s="292">
        <v>22.63</v>
      </c>
      <c r="F185" s="293">
        <v>0.69</v>
      </c>
      <c r="G185" s="293">
        <v>23.32</v>
      </c>
    </row>
    <row r="186" spans="1:7">
      <c r="A186" s="289" t="s">
        <v>315</v>
      </c>
      <c r="B186" s="290"/>
      <c r="C186" s="289" t="s">
        <v>316</v>
      </c>
      <c r="D186" s="291" t="s">
        <v>56</v>
      </c>
      <c r="E186" s="292">
        <v>8.16</v>
      </c>
      <c r="F186" s="293">
        <v>2.79</v>
      </c>
      <c r="G186" s="293">
        <v>10.95</v>
      </c>
    </row>
    <row r="187" spans="1:7">
      <c r="A187" s="289" t="s">
        <v>317</v>
      </c>
      <c r="B187" s="290"/>
      <c r="C187" s="289" t="s">
        <v>318</v>
      </c>
      <c r="D187" s="291" t="s">
        <v>56</v>
      </c>
      <c r="E187" s="292">
        <v>43.13</v>
      </c>
      <c r="F187" s="293">
        <v>26.59</v>
      </c>
      <c r="G187" s="293">
        <v>69.72</v>
      </c>
    </row>
    <row r="188" spans="1:7">
      <c r="A188" s="289" t="s">
        <v>319</v>
      </c>
      <c r="B188" s="290"/>
      <c r="C188" s="289" t="s">
        <v>320</v>
      </c>
      <c r="D188" s="291" t="s">
        <v>56</v>
      </c>
      <c r="E188" s="292">
        <v>48.26</v>
      </c>
      <c r="F188" s="293">
        <v>26.59</v>
      </c>
      <c r="G188" s="293">
        <v>74.849999999999994</v>
      </c>
    </row>
    <row r="189" spans="1:7">
      <c r="A189" s="289" t="s">
        <v>321</v>
      </c>
      <c r="B189" s="290"/>
      <c r="C189" s="289" t="s">
        <v>322</v>
      </c>
      <c r="D189" s="291" t="s">
        <v>56</v>
      </c>
      <c r="E189" s="292">
        <v>51.52</v>
      </c>
      <c r="F189" s="293">
        <v>26.59</v>
      </c>
      <c r="G189" s="293">
        <v>78.11</v>
      </c>
    </row>
    <row r="190" spans="1:7" ht="25.5">
      <c r="A190" s="289" t="s">
        <v>323</v>
      </c>
      <c r="B190" s="290"/>
      <c r="C190" s="289" t="s">
        <v>324</v>
      </c>
      <c r="D190" s="291" t="s">
        <v>106</v>
      </c>
      <c r="E190" s="292">
        <v>27.3</v>
      </c>
      <c r="F190" s="293">
        <v>30.69</v>
      </c>
      <c r="G190" s="293">
        <v>57.99</v>
      </c>
    </row>
    <row r="191" spans="1:7">
      <c r="A191" s="285" t="s">
        <v>325</v>
      </c>
      <c r="B191" s="286" t="s">
        <v>326</v>
      </c>
      <c r="C191" s="287"/>
      <c r="D191" s="288"/>
      <c r="E191" s="294"/>
      <c r="F191" s="294"/>
      <c r="G191" s="294"/>
    </row>
    <row r="192" spans="1:7">
      <c r="A192" s="289" t="s">
        <v>327</v>
      </c>
      <c r="B192" s="290"/>
      <c r="C192" s="289" t="s">
        <v>328</v>
      </c>
      <c r="D192" s="291" t="s">
        <v>81</v>
      </c>
      <c r="E192" s="292">
        <v>0</v>
      </c>
      <c r="F192" s="293">
        <v>8.51</v>
      </c>
      <c r="G192" s="293">
        <v>8.51</v>
      </c>
    </row>
    <row r="193" spans="1:7">
      <c r="A193" s="289" t="s">
        <v>329</v>
      </c>
      <c r="B193" s="290"/>
      <c r="C193" s="289" t="s">
        <v>330</v>
      </c>
      <c r="D193" s="291" t="s">
        <v>81</v>
      </c>
      <c r="E193" s="292">
        <v>0</v>
      </c>
      <c r="F193" s="293">
        <v>21.49</v>
      </c>
      <c r="G193" s="293">
        <v>21.49</v>
      </c>
    </row>
    <row r="194" spans="1:7">
      <c r="A194" s="289" t="s">
        <v>331</v>
      </c>
      <c r="B194" s="290"/>
      <c r="C194" s="289" t="s">
        <v>332</v>
      </c>
      <c r="D194" s="291" t="s">
        <v>56</v>
      </c>
      <c r="E194" s="292">
        <v>0</v>
      </c>
      <c r="F194" s="293">
        <v>8.51</v>
      </c>
      <c r="G194" s="293">
        <v>8.51</v>
      </c>
    </row>
    <row r="195" spans="1:7" ht="25.5">
      <c r="A195" s="289" t="s">
        <v>333</v>
      </c>
      <c r="B195" s="290"/>
      <c r="C195" s="289" t="s">
        <v>334</v>
      </c>
      <c r="D195" s="291" t="s">
        <v>56</v>
      </c>
      <c r="E195" s="292">
        <v>0</v>
      </c>
      <c r="F195" s="293">
        <v>21.49</v>
      </c>
      <c r="G195" s="293">
        <v>21.49</v>
      </c>
    </row>
    <row r="196" spans="1:7">
      <c r="A196" s="289" t="s">
        <v>335</v>
      </c>
      <c r="B196" s="290"/>
      <c r="C196" s="289" t="s">
        <v>336</v>
      </c>
      <c r="D196" s="291" t="s">
        <v>285</v>
      </c>
      <c r="E196" s="292">
        <v>1352.29</v>
      </c>
      <c r="F196" s="293">
        <v>0</v>
      </c>
      <c r="G196" s="293">
        <v>1352.29</v>
      </c>
    </row>
    <row r="197" spans="1:7">
      <c r="A197" s="289" t="s">
        <v>7575</v>
      </c>
      <c r="B197" s="290"/>
      <c r="C197" s="289" t="s">
        <v>337</v>
      </c>
      <c r="D197" s="291" t="s">
        <v>338</v>
      </c>
      <c r="E197" s="292">
        <v>14.68</v>
      </c>
      <c r="F197" s="293">
        <v>3.34</v>
      </c>
      <c r="G197" s="293">
        <v>18.02</v>
      </c>
    </row>
    <row r="198" spans="1:7">
      <c r="A198" s="289" t="s">
        <v>7576</v>
      </c>
      <c r="B198" s="290"/>
      <c r="C198" s="289" t="s">
        <v>339</v>
      </c>
      <c r="D198" s="291" t="s">
        <v>314</v>
      </c>
      <c r="E198" s="292">
        <v>6.86</v>
      </c>
      <c r="F198" s="293">
        <v>3.34</v>
      </c>
      <c r="G198" s="293">
        <v>10.199999999999999</v>
      </c>
    </row>
    <row r="199" spans="1:7">
      <c r="A199" s="285" t="s">
        <v>340</v>
      </c>
      <c r="B199" s="286" t="s">
        <v>341</v>
      </c>
      <c r="C199" s="287"/>
      <c r="D199" s="288"/>
      <c r="E199" s="294"/>
      <c r="F199" s="294"/>
      <c r="G199" s="294"/>
    </row>
    <row r="200" spans="1:7" ht="25.5">
      <c r="A200" s="289" t="s">
        <v>342</v>
      </c>
      <c r="B200" s="290"/>
      <c r="C200" s="289" t="s">
        <v>7577</v>
      </c>
      <c r="D200" s="291" t="s">
        <v>285</v>
      </c>
      <c r="E200" s="292">
        <v>6175.44</v>
      </c>
      <c r="F200" s="293">
        <v>2386.8000000000002</v>
      </c>
      <c r="G200" s="293">
        <v>8562.24</v>
      </c>
    </row>
    <row r="201" spans="1:7" ht="25.5">
      <c r="A201" s="289" t="s">
        <v>343</v>
      </c>
      <c r="B201" s="290"/>
      <c r="C201" s="289" t="s">
        <v>7578</v>
      </c>
      <c r="D201" s="291" t="s">
        <v>285</v>
      </c>
      <c r="E201" s="292">
        <v>11570.15</v>
      </c>
      <c r="F201" s="293">
        <v>2386.8000000000002</v>
      </c>
      <c r="G201" s="293">
        <v>13956.95</v>
      </c>
    </row>
    <row r="202" spans="1:7">
      <c r="A202" s="285" t="s">
        <v>344</v>
      </c>
      <c r="B202" s="286" t="s">
        <v>345</v>
      </c>
      <c r="C202" s="287"/>
      <c r="D202" s="288"/>
      <c r="E202" s="294"/>
      <c r="F202" s="294"/>
      <c r="G202" s="294"/>
    </row>
    <row r="203" spans="1:7">
      <c r="A203" s="289" t="s">
        <v>346</v>
      </c>
      <c r="B203" s="290"/>
      <c r="C203" s="289" t="s">
        <v>347</v>
      </c>
      <c r="D203" s="291" t="s">
        <v>56</v>
      </c>
      <c r="E203" s="292">
        <v>527.48</v>
      </c>
      <c r="F203" s="293">
        <v>64.05</v>
      </c>
      <c r="G203" s="293">
        <v>591.53</v>
      </c>
    </row>
    <row r="204" spans="1:7">
      <c r="A204" s="289" t="s">
        <v>348</v>
      </c>
      <c r="B204" s="290"/>
      <c r="C204" s="289" t="s">
        <v>349</v>
      </c>
      <c r="D204" s="291" t="s">
        <v>56</v>
      </c>
      <c r="E204" s="292">
        <v>278.85000000000002</v>
      </c>
      <c r="F204" s="293">
        <v>18.13</v>
      </c>
      <c r="G204" s="293">
        <v>296.98</v>
      </c>
    </row>
    <row r="205" spans="1:7">
      <c r="A205" s="289" t="s">
        <v>350</v>
      </c>
      <c r="B205" s="290"/>
      <c r="C205" s="289" t="s">
        <v>351</v>
      </c>
      <c r="D205" s="291" t="s">
        <v>56</v>
      </c>
      <c r="E205" s="292">
        <v>100.09</v>
      </c>
      <c r="F205" s="293">
        <v>35.659999999999997</v>
      </c>
      <c r="G205" s="293">
        <v>135.75</v>
      </c>
    </row>
    <row r="206" spans="1:7">
      <c r="A206" s="285" t="s">
        <v>352</v>
      </c>
      <c r="B206" s="286" t="s">
        <v>353</v>
      </c>
      <c r="C206" s="287"/>
      <c r="D206" s="288"/>
      <c r="E206" s="294"/>
      <c r="F206" s="294"/>
      <c r="G206" s="294"/>
    </row>
    <row r="207" spans="1:7" ht="25.5">
      <c r="A207" s="289" t="s">
        <v>354</v>
      </c>
      <c r="B207" s="290"/>
      <c r="C207" s="289" t="s">
        <v>7579</v>
      </c>
      <c r="D207" s="291" t="s">
        <v>56</v>
      </c>
      <c r="E207" s="292">
        <v>1.46</v>
      </c>
      <c r="F207" s="293">
        <v>3.48</v>
      </c>
      <c r="G207" s="293">
        <v>4.9400000000000004</v>
      </c>
    </row>
    <row r="208" spans="1:7" ht="25.5">
      <c r="A208" s="289" t="s">
        <v>355</v>
      </c>
      <c r="B208" s="290"/>
      <c r="C208" s="289" t="s">
        <v>7580</v>
      </c>
      <c r="D208" s="291" t="s">
        <v>56</v>
      </c>
      <c r="E208" s="292">
        <v>2.21</v>
      </c>
      <c r="F208" s="293">
        <v>0.12</v>
      </c>
      <c r="G208" s="293">
        <v>2.33</v>
      </c>
    </row>
    <row r="209" spans="1:7" ht="25.5">
      <c r="A209" s="289" t="s">
        <v>356</v>
      </c>
      <c r="B209" s="290"/>
      <c r="C209" s="289" t="s">
        <v>7581</v>
      </c>
      <c r="D209" s="291" t="s">
        <v>56</v>
      </c>
      <c r="E209" s="292">
        <v>2.36</v>
      </c>
      <c r="F209" s="293">
        <v>0.12</v>
      </c>
      <c r="G209" s="293">
        <v>2.48</v>
      </c>
    </row>
    <row r="210" spans="1:7">
      <c r="A210" s="289" t="s">
        <v>357</v>
      </c>
      <c r="B210" s="290"/>
      <c r="C210" s="289" t="s">
        <v>7582</v>
      </c>
      <c r="D210" s="291" t="s">
        <v>106</v>
      </c>
      <c r="E210" s="292">
        <v>48.27</v>
      </c>
      <c r="F210" s="293">
        <v>6.27</v>
      </c>
      <c r="G210" s="293">
        <v>54.54</v>
      </c>
    </row>
    <row r="211" spans="1:7">
      <c r="A211" s="289" t="s">
        <v>358</v>
      </c>
      <c r="B211" s="290"/>
      <c r="C211" s="289" t="s">
        <v>7583</v>
      </c>
      <c r="D211" s="291" t="s">
        <v>106</v>
      </c>
      <c r="E211" s="292">
        <v>56.85</v>
      </c>
      <c r="F211" s="293">
        <v>7.39</v>
      </c>
      <c r="G211" s="293">
        <v>64.239999999999995</v>
      </c>
    </row>
    <row r="212" spans="1:7">
      <c r="A212" s="285" t="s">
        <v>359</v>
      </c>
      <c r="B212" s="286" t="s">
        <v>360</v>
      </c>
      <c r="C212" s="287"/>
      <c r="D212" s="288"/>
      <c r="E212" s="294"/>
      <c r="F212" s="294"/>
      <c r="G212" s="294"/>
    </row>
    <row r="213" spans="1:7">
      <c r="A213" s="289" t="s">
        <v>361</v>
      </c>
      <c r="B213" s="290"/>
      <c r="C213" s="289" t="s">
        <v>362</v>
      </c>
      <c r="D213" s="291" t="s">
        <v>56</v>
      </c>
      <c r="E213" s="292">
        <v>5.58</v>
      </c>
      <c r="F213" s="293">
        <v>4.03</v>
      </c>
      <c r="G213" s="293">
        <v>9.61</v>
      </c>
    </row>
    <row r="214" spans="1:7">
      <c r="A214" s="289" t="s">
        <v>363</v>
      </c>
      <c r="B214" s="290"/>
      <c r="C214" s="289" t="s">
        <v>364</v>
      </c>
      <c r="D214" s="291" t="s">
        <v>81</v>
      </c>
      <c r="E214" s="292">
        <v>0.63</v>
      </c>
      <c r="F214" s="293">
        <v>0.28000000000000003</v>
      </c>
      <c r="G214" s="293">
        <v>0.91</v>
      </c>
    </row>
    <row r="215" spans="1:7">
      <c r="A215" s="289" t="s">
        <v>365</v>
      </c>
      <c r="B215" s="290"/>
      <c r="C215" s="289" t="s">
        <v>366</v>
      </c>
      <c r="D215" s="291" t="s">
        <v>81</v>
      </c>
      <c r="E215" s="292">
        <v>0.63</v>
      </c>
      <c r="F215" s="293">
        <v>0.28000000000000003</v>
      </c>
      <c r="G215" s="293">
        <v>0.91</v>
      </c>
    </row>
    <row r="216" spans="1:7">
      <c r="A216" s="289" t="s">
        <v>367</v>
      </c>
      <c r="B216" s="290"/>
      <c r="C216" s="289" t="s">
        <v>368</v>
      </c>
      <c r="D216" s="291" t="s">
        <v>56</v>
      </c>
      <c r="E216" s="292">
        <v>0.61</v>
      </c>
      <c r="F216" s="293">
        <v>0.57999999999999996</v>
      </c>
      <c r="G216" s="293">
        <v>1.19</v>
      </c>
    </row>
    <row r="217" spans="1:7">
      <c r="A217" s="280" t="s">
        <v>369</v>
      </c>
      <c r="B217" s="281" t="s">
        <v>370</v>
      </c>
      <c r="C217" s="284"/>
      <c r="D217" s="283"/>
      <c r="E217" s="295"/>
      <c r="F217" s="295"/>
      <c r="G217" s="295"/>
    </row>
    <row r="218" spans="1:7">
      <c r="A218" s="285" t="s">
        <v>371</v>
      </c>
      <c r="B218" s="286" t="s">
        <v>372</v>
      </c>
      <c r="C218" s="287"/>
      <c r="D218" s="288"/>
      <c r="E218" s="294"/>
      <c r="F218" s="294"/>
      <c r="G218" s="294"/>
    </row>
    <row r="219" spans="1:7">
      <c r="A219" s="289" t="s">
        <v>373</v>
      </c>
      <c r="B219" s="290"/>
      <c r="C219" s="289" t="s">
        <v>374</v>
      </c>
      <c r="D219" s="291" t="s">
        <v>106</v>
      </c>
      <c r="E219" s="292">
        <v>0</v>
      </c>
      <c r="F219" s="293">
        <v>153.34</v>
      </c>
      <c r="G219" s="293">
        <v>153.34</v>
      </c>
    </row>
    <row r="220" spans="1:7">
      <c r="A220" s="289" t="s">
        <v>375</v>
      </c>
      <c r="B220" s="290"/>
      <c r="C220" s="289" t="s">
        <v>376</v>
      </c>
      <c r="D220" s="291" t="s">
        <v>106</v>
      </c>
      <c r="E220" s="292">
        <v>0</v>
      </c>
      <c r="F220" s="293">
        <v>278.8</v>
      </c>
      <c r="G220" s="293">
        <v>278.8</v>
      </c>
    </row>
    <row r="221" spans="1:7">
      <c r="A221" s="289" t="s">
        <v>377</v>
      </c>
      <c r="B221" s="290"/>
      <c r="C221" s="289" t="s">
        <v>378</v>
      </c>
      <c r="D221" s="291" t="s">
        <v>56</v>
      </c>
      <c r="E221" s="292">
        <v>0</v>
      </c>
      <c r="F221" s="293">
        <v>20.92</v>
      </c>
      <c r="G221" s="293">
        <v>20.92</v>
      </c>
    </row>
    <row r="222" spans="1:7" ht="25.5">
      <c r="A222" s="289" t="s">
        <v>379</v>
      </c>
      <c r="B222" s="290"/>
      <c r="C222" s="289" t="s">
        <v>7584</v>
      </c>
      <c r="D222" s="291" t="s">
        <v>106</v>
      </c>
      <c r="E222" s="292">
        <v>289.04000000000002</v>
      </c>
      <c r="F222" s="293">
        <v>83.64</v>
      </c>
      <c r="G222" s="293">
        <v>372.68</v>
      </c>
    </row>
    <row r="223" spans="1:7" ht="25.5">
      <c r="A223" s="289" t="s">
        <v>380</v>
      </c>
      <c r="B223" s="290"/>
      <c r="C223" s="289" t="s">
        <v>381</v>
      </c>
      <c r="D223" s="291" t="s">
        <v>106</v>
      </c>
      <c r="E223" s="292">
        <v>277.58</v>
      </c>
      <c r="F223" s="293">
        <v>83.64</v>
      </c>
      <c r="G223" s="293">
        <v>361.22</v>
      </c>
    </row>
    <row r="224" spans="1:7" ht="25.5">
      <c r="A224" s="289" t="s">
        <v>382</v>
      </c>
      <c r="B224" s="290"/>
      <c r="C224" s="289" t="s">
        <v>7585</v>
      </c>
      <c r="D224" s="291" t="s">
        <v>106</v>
      </c>
      <c r="E224" s="292">
        <v>150.25</v>
      </c>
      <c r="F224" s="293">
        <v>55.76</v>
      </c>
      <c r="G224" s="293">
        <v>206.01</v>
      </c>
    </row>
    <row r="225" spans="1:7" ht="25.5">
      <c r="A225" s="289" t="s">
        <v>383</v>
      </c>
      <c r="B225" s="290"/>
      <c r="C225" s="289" t="s">
        <v>384</v>
      </c>
      <c r="D225" s="291" t="s">
        <v>106</v>
      </c>
      <c r="E225" s="292">
        <v>138.79</v>
      </c>
      <c r="F225" s="293">
        <v>55.76</v>
      </c>
      <c r="G225" s="293">
        <v>194.55</v>
      </c>
    </row>
    <row r="226" spans="1:7" ht="25.5">
      <c r="A226" s="289" t="s">
        <v>385</v>
      </c>
      <c r="B226" s="290"/>
      <c r="C226" s="289" t="s">
        <v>7586</v>
      </c>
      <c r="D226" s="291" t="s">
        <v>56</v>
      </c>
      <c r="E226" s="292">
        <v>14.78</v>
      </c>
      <c r="F226" s="293">
        <v>5.58</v>
      </c>
      <c r="G226" s="293">
        <v>20.36</v>
      </c>
    </row>
    <row r="227" spans="1:7" ht="25.5">
      <c r="A227" s="289" t="s">
        <v>386</v>
      </c>
      <c r="B227" s="290"/>
      <c r="C227" s="289" t="s">
        <v>387</v>
      </c>
      <c r="D227" s="291" t="s">
        <v>56</v>
      </c>
      <c r="E227" s="292">
        <v>13.88</v>
      </c>
      <c r="F227" s="293">
        <v>5.58</v>
      </c>
      <c r="G227" s="293">
        <v>19.46</v>
      </c>
    </row>
    <row r="228" spans="1:7" ht="25.5">
      <c r="A228" s="289" t="s">
        <v>388</v>
      </c>
      <c r="B228" s="290"/>
      <c r="C228" s="289" t="s">
        <v>7587</v>
      </c>
      <c r="D228" s="291" t="s">
        <v>106</v>
      </c>
      <c r="E228" s="292">
        <v>147.74</v>
      </c>
      <c r="F228" s="293">
        <v>55.76</v>
      </c>
      <c r="G228" s="293">
        <v>203.5</v>
      </c>
    </row>
    <row r="229" spans="1:7" ht="25.5">
      <c r="A229" s="289" t="s">
        <v>389</v>
      </c>
      <c r="B229" s="290"/>
      <c r="C229" s="289" t="s">
        <v>390</v>
      </c>
      <c r="D229" s="291" t="s">
        <v>106</v>
      </c>
      <c r="E229" s="292">
        <v>138.79</v>
      </c>
      <c r="F229" s="293">
        <v>55.76</v>
      </c>
      <c r="G229" s="293">
        <v>194.55</v>
      </c>
    </row>
    <row r="230" spans="1:7">
      <c r="A230" s="285" t="s">
        <v>391</v>
      </c>
      <c r="B230" s="286" t="s">
        <v>392</v>
      </c>
      <c r="C230" s="287"/>
      <c r="D230" s="288"/>
      <c r="E230" s="294"/>
      <c r="F230" s="294"/>
      <c r="G230" s="294"/>
    </row>
    <row r="231" spans="1:7">
      <c r="A231" s="289" t="s">
        <v>393</v>
      </c>
      <c r="B231" s="290"/>
      <c r="C231" s="289" t="s">
        <v>394</v>
      </c>
      <c r="D231" s="291" t="s">
        <v>106</v>
      </c>
      <c r="E231" s="292">
        <v>0</v>
      </c>
      <c r="F231" s="293">
        <v>83.64</v>
      </c>
      <c r="G231" s="293">
        <v>83.64</v>
      </c>
    </row>
    <row r="232" spans="1:7" ht="25.5">
      <c r="A232" s="289" t="s">
        <v>395</v>
      </c>
      <c r="B232" s="290"/>
      <c r="C232" s="289" t="s">
        <v>396</v>
      </c>
      <c r="D232" s="291" t="s">
        <v>106</v>
      </c>
      <c r="E232" s="292">
        <v>0</v>
      </c>
      <c r="F232" s="293">
        <v>55.76</v>
      </c>
      <c r="G232" s="293">
        <v>55.76</v>
      </c>
    </row>
    <row r="233" spans="1:7">
      <c r="A233" s="285" t="s">
        <v>397</v>
      </c>
      <c r="B233" s="286" t="s">
        <v>398</v>
      </c>
      <c r="C233" s="287"/>
      <c r="D233" s="288"/>
      <c r="E233" s="294"/>
      <c r="F233" s="294"/>
      <c r="G233" s="294"/>
    </row>
    <row r="234" spans="1:7">
      <c r="A234" s="289" t="s">
        <v>399</v>
      </c>
      <c r="B234" s="290"/>
      <c r="C234" s="289" t="s">
        <v>400</v>
      </c>
      <c r="D234" s="291" t="s">
        <v>56</v>
      </c>
      <c r="E234" s="292">
        <v>0</v>
      </c>
      <c r="F234" s="293">
        <v>2.09</v>
      </c>
      <c r="G234" s="293">
        <v>2.09</v>
      </c>
    </row>
    <row r="235" spans="1:7">
      <c r="A235" s="289" t="s">
        <v>401</v>
      </c>
      <c r="B235" s="290"/>
      <c r="C235" s="289" t="s">
        <v>402</v>
      </c>
      <c r="D235" s="291" t="s">
        <v>56</v>
      </c>
      <c r="E235" s="292">
        <v>0</v>
      </c>
      <c r="F235" s="293">
        <v>4.1900000000000004</v>
      </c>
      <c r="G235" s="293">
        <v>4.1900000000000004</v>
      </c>
    </row>
    <row r="236" spans="1:7">
      <c r="A236" s="289" t="s">
        <v>403</v>
      </c>
      <c r="B236" s="290"/>
      <c r="C236" s="289" t="s">
        <v>404</v>
      </c>
      <c r="D236" s="291" t="s">
        <v>56</v>
      </c>
      <c r="E236" s="292">
        <v>0</v>
      </c>
      <c r="F236" s="293">
        <v>6.98</v>
      </c>
      <c r="G236" s="293">
        <v>6.98</v>
      </c>
    </row>
    <row r="237" spans="1:7">
      <c r="A237" s="285" t="s">
        <v>405</v>
      </c>
      <c r="B237" s="286" t="s">
        <v>406</v>
      </c>
      <c r="C237" s="287"/>
      <c r="D237" s="288"/>
      <c r="E237" s="294"/>
      <c r="F237" s="294"/>
      <c r="G237" s="294"/>
    </row>
    <row r="238" spans="1:7">
      <c r="A238" s="289" t="s">
        <v>407</v>
      </c>
      <c r="B238" s="290"/>
      <c r="C238" s="289" t="s">
        <v>408</v>
      </c>
      <c r="D238" s="291" t="s">
        <v>56</v>
      </c>
      <c r="E238" s="292">
        <v>0</v>
      </c>
      <c r="F238" s="293">
        <v>8.36</v>
      </c>
      <c r="G238" s="293">
        <v>8.36</v>
      </c>
    </row>
    <row r="239" spans="1:7">
      <c r="A239" s="289" t="s">
        <v>409</v>
      </c>
      <c r="B239" s="290"/>
      <c r="C239" s="289" t="s">
        <v>410</v>
      </c>
      <c r="D239" s="291" t="s">
        <v>56</v>
      </c>
      <c r="E239" s="292">
        <v>0</v>
      </c>
      <c r="F239" s="293">
        <v>6.98</v>
      </c>
      <c r="G239" s="293">
        <v>6.98</v>
      </c>
    </row>
    <row r="240" spans="1:7" ht="25.5">
      <c r="A240" s="289" t="s">
        <v>411</v>
      </c>
      <c r="B240" s="290"/>
      <c r="C240" s="289" t="s">
        <v>412</v>
      </c>
      <c r="D240" s="291" t="s">
        <v>81</v>
      </c>
      <c r="E240" s="292">
        <v>0</v>
      </c>
      <c r="F240" s="293">
        <v>2.09</v>
      </c>
      <c r="G240" s="293">
        <v>2.09</v>
      </c>
    </row>
    <row r="241" spans="1:7">
      <c r="A241" s="285" t="s">
        <v>413</v>
      </c>
      <c r="B241" s="286" t="s">
        <v>414</v>
      </c>
      <c r="C241" s="287"/>
      <c r="D241" s="288"/>
      <c r="E241" s="294"/>
      <c r="F241" s="294"/>
      <c r="G241" s="294"/>
    </row>
    <row r="242" spans="1:7">
      <c r="A242" s="289" t="s">
        <v>415</v>
      </c>
      <c r="B242" s="290"/>
      <c r="C242" s="289" t="s">
        <v>416</v>
      </c>
      <c r="D242" s="291" t="s">
        <v>56</v>
      </c>
      <c r="E242" s="292">
        <v>0</v>
      </c>
      <c r="F242" s="293">
        <v>5.58</v>
      </c>
      <c r="G242" s="293">
        <v>5.58</v>
      </c>
    </row>
    <row r="243" spans="1:7">
      <c r="A243" s="285" t="s">
        <v>417</v>
      </c>
      <c r="B243" s="286" t="s">
        <v>418</v>
      </c>
      <c r="C243" s="287"/>
      <c r="D243" s="288"/>
      <c r="E243" s="294"/>
      <c r="F243" s="294"/>
      <c r="G243" s="294"/>
    </row>
    <row r="244" spans="1:7" ht="25.5">
      <c r="A244" s="289" t="s">
        <v>419</v>
      </c>
      <c r="B244" s="290"/>
      <c r="C244" s="289" t="s">
        <v>7588</v>
      </c>
      <c r="D244" s="291" t="s">
        <v>56</v>
      </c>
      <c r="E244" s="292">
        <v>9.19</v>
      </c>
      <c r="F244" s="293">
        <v>6.98</v>
      </c>
      <c r="G244" s="293">
        <v>16.170000000000002</v>
      </c>
    </row>
    <row r="245" spans="1:7" ht="25.5">
      <c r="A245" s="289" t="s">
        <v>420</v>
      </c>
      <c r="B245" s="290"/>
      <c r="C245" s="289" t="s">
        <v>421</v>
      </c>
      <c r="D245" s="291" t="s">
        <v>56</v>
      </c>
      <c r="E245" s="292">
        <v>0.85</v>
      </c>
      <c r="F245" s="293">
        <v>6.98</v>
      </c>
      <c r="G245" s="293">
        <v>7.83</v>
      </c>
    </row>
    <row r="246" spans="1:7">
      <c r="A246" s="285" t="s">
        <v>422</v>
      </c>
      <c r="B246" s="286" t="s">
        <v>423</v>
      </c>
      <c r="C246" s="287"/>
      <c r="D246" s="288"/>
      <c r="E246" s="294"/>
      <c r="F246" s="294"/>
      <c r="G246" s="294"/>
    </row>
    <row r="247" spans="1:7" ht="25.5">
      <c r="A247" s="289" t="s">
        <v>424</v>
      </c>
      <c r="B247" s="290"/>
      <c r="C247" s="289" t="s">
        <v>7589</v>
      </c>
      <c r="D247" s="291" t="s">
        <v>56</v>
      </c>
      <c r="E247" s="292">
        <v>15.12</v>
      </c>
      <c r="F247" s="293">
        <v>2.79</v>
      </c>
      <c r="G247" s="293">
        <v>17.91</v>
      </c>
    </row>
    <row r="248" spans="1:7" ht="25.5">
      <c r="A248" s="289" t="s">
        <v>425</v>
      </c>
      <c r="B248" s="290"/>
      <c r="C248" s="289" t="s">
        <v>426</v>
      </c>
      <c r="D248" s="291" t="s">
        <v>56</v>
      </c>
      <c r="E248" s="292">
        <v>13.88</v>
      </c>
      <c r="F248" s="293">
        <v>2.79</v>
      </c>
      <c r="G248" s="293">
        <v>16.670000000000002</v>
      </c>
    </row>
    <row r="249" spans="1:7" ht="25.5">
      <c r="A249" s="289" t="s">
        <v>427</v>
      </c>
      <c r="B249" s="290"/>
      <c r="C249" s="289" t="s">
        <v>7590</v>
      </c>
      <c r="D249" s="291" t="s">
        <v>56</v>
      </c>
      <c r="E249" s="292">
        <v>5.94</v>
      </c>
      <c r="F249" s="293">
        <v>0.97</v>
      </c>
      <c r="G249" s="293">
        <v>6.91</v>
      </c>
    </row>
    <row r="250" spans="1:7" ht="25.5">
      <c r="A250" s="289" t="s">
        <v>428</v>
      </c>
      <c r="B250" s="290"/>
      <c r="C250" s="289" t="s">
        <v>429</v>
      </c>
      <c r="D250" s="291" t="s">
        <v>56</v>
      </c>
      <c r="E250" s="292">
        <v>4.55</v>
      </c>
      <c r="F250" s="293">
        <v>0.97</v>
      </c>
      <c r="G250" s="293">
        <v>5.52</v>
      </c>
    </row>
    <row r="251" spans="1:7" ht="25.5">
      <c r="A251" s="289" t="s">
        <v>430</v>
      </c>
      <c r="B251" s="290"/>
      <c r="C251" s="289" t="s">
        <v>7591</v>
      </c>
      <c r="D251" s="291" t="s">
        <v>56</v>
      </c>
      <c r="E251" s="292">
        <v>7.8</v>
      </c>
      <c r="F251" s="293">
        <v>0.42</v>
      </c>
      <c r="G251" s="293">
        <v>8.2200000000000006</v>
      </c>
    </row>
    <row r="252" spans="1:7">
      <c r="A252" s="285" t="s">
        <v>431</v>
      </c>
      <c r="B252" s="286" t="s">
        <v>432</v>
      </c>
      <c r="C252" s="287"/>
      <c r="D252" s="288"/>
      <c r="E252" s="294"/>
      <c r="F252" s="294"/>
      <c r="G252" s="294"/>
    </row>
    <row r="253" spans="1:7">
      <c r="A253" s="289" t="s">
        <v>433</v>
      </c>
      <c r="B253" s="290"/>
      <c r="C253" s="289" t="s">
        <v>434</v>
      </c>
      <c r="D253" s="291" t="s">
        <v>56</v>
      </c>
      <c r="E253" s="292">
        <v>0</v>
      </c>
      <c r="F253" s="293">
        <v>7.25</v>
      </c>
      <c r="G253" s="293">
        <v>7.25</v>
      </c>
    </row>
    <row r="254" spans="1:7">
      <c r="A254" s="289" t="s">
        <v>435</v>
      </c>
      <c r="B254" s="290"/>
      <c r="C254" s="289" t="s">
        <v>436</v>
      </c>
      <c r="D254" s="291" t="s">
        <v>56</v>
      </c>
      <c r="E254" s="292">
        <v>0</v>
      </c>
      <c r="F254" s="293">
        <v>4.1900000000000004</v>
      </c>
      <c r="G254" s="293">
        <v>4.1900000000000004</v>
      </c>
    </row>
    <row r="255" spans="1:7">
      <c r="A255" s="289" t="s">
        <v>437</v>
      </c>
      <c r="B255" s="290"/>
      <c r="C255" s="289" t="s">
        <v>438</v>
      </c>
      <c r="D255" s="291" t="s">
        <v>56</v>
      </c>
      <c r="E255" s="292">
        <v>0</v>
      </c>
      <c r="F255" s="293">
        <v>4.1900000000000004</v>
      </c>
      <c r="G255" s="293">
        <v>4.1900000000000004</v>
      </c>
    </row>
    <row r="256" spans="1:7">
      <c r="A256" s="289" t="s">
        <v>439</v>
      </c>
      <c r="B256" s="290"/>
      <c r="C256" s="289" t="s">
        <v>440</v>
      </c>
      <c r="D256" s="291" t="s">
        <v>56</v>
      </c>
      <c r="E256" s="292">
        <v>0</v>
      </c>
      <c r="F256" s="293">
        <v>4.5999999999999996</v>
      </c>
      <c r="G256" s="293">
        <v>4.5999999999999996</v>
      </c>
    </row>
    <row r="257" spans="1:7">
      <c r="A257" s="285" t="s">
        <v>441</v>
      </c>
      <c r="B257" s="286" t="s">
        <v>442</v>
      </c>
      <c r="C257" s="287"/>
      <c r="D257" s="288"/>
      <c r="E257" s="294"/>
      <c r="F257" s="294"/>
      <c r="G257" s="294"/>
    </row>
    <row r="258" spans="1:7">
      <c r="A258" s="289" t="s">
        <v>443</v>
      </c>
      <c r="B258" s="290"/>
      <c r="C258" s="289" t="s">
        <v>444</v>
      </c>
      <c r="D258" s="291" t="s">
        <v>56</v>
      </c>
      <c r="E258" s="292">
        <v>0</v>
      </c>
      <c r="F258" s="293">
        <v>11.23</v>
      </c>
      <c r="G258" s="293">
        <v>11.23</v>
      </c>
    </row>
    <row r="259" spans="1:7">
      <c r="A259" s="289" t="s">
        <v>445</v>
      </c>
      <c r="B259" s="290"/>
      <c r="C259" s="289" t="s">
        <v>446</v>
      </c>
      <c r="D259" s="291" t="s">
        <v>56</v>
      </c>
      <c r="E259" s="292">
        <v>0</v>
      </c>
      <c r="F259" s="293">
        <v>13.45</v>
      </c>
      <c r="G259" s="293">
        <v>13.45</v>
      </c>
    </row>
    <row r="260" spans="1:7">
      <c r="A260" s="289" t="s">
        <v>447</v>
      </c>
      <c r="B260" s="290"/>
      <c r="C260" s="289" t="s">
        <v>448</v>
      </c>
      <c r="D260" s="291" t="s">
        <v>81</v>
      </c>
      <c r="E260" s="292">
        <v>0</v>
      </c>
      <c r="F260" s="293">
        <v>4.49</v>
      </c>
      <c r="G260" s="293">
        <v>4.49</v>
      </c>
    </row>
    <row r="261" spans="1:7">
      <c r="A261" s="285" t="s">
        <v>449</v>
      </c>
      <c r="B261" s="286" t="s">
        <v>450</v>
      </c>
      <c r="C261" s="287"/>
      <c r="D261" s="288"/>
      <c r="E261" s="294"/>
      <c r="F261" s="294"/>
      <c r="G261" s="294"/>
    </row>
    <row r="262" spans="1:7">
      <c r="A262" s="289" t="s">
        <v>451</v>
      </c>
      <c r="B262" s="290"/>
      <c r="C262" s="289" t="s">
        <v>452</v>
      </c>
      <c r="D262" s="291" t="s">
        <v>81</v>
      </c>
      <c r="E262" s="292">
        <v>0.06</v>
      </c>
      <c r="F262" s="293">
        <v>0.87</v>
      </c>
      <c r="G262" s="293">
        <v>0.93</v>
      </c>
    </row>
    <row r="263" spans="1:7">
      <c r="A263" s="289" t="s">
        <v>453</v>
      </c>
      <c r="B263" s="290"/>
      <c r="C263" s="289" t="s">
        <v>454</v>
      </c>
      <c r="D263" s="291" t="s">
        <v>81</v>
      </c>
      <c r="E263" s="292">
        <v>0.55000000000000004</v>
      </c>
      <c r="F263" s="293">
        <v>0.87</v>
      </c>
      <c r="G263" s="293">
        <v>1.42</v>
      </c>
    </row>
    <row r="264" spans="1:7" ht="25.5">
      <c r="A264" s="289" t="s">
        <v>455</v>
      </c>
      <c r="B264" s="290"/>
      <c r="C264" s="289" t="s">
        <v>456</v>
      </c>
      <c r="D264" s="291" t="s">
        <v>56</v>
      </c>
      <c r="E264" s="292">
        <v>2.73</v>
      </c>
      <c r="F264" s="293">
        <v>7</v>
      </c>
      <c r="G264" s="293">
        <v>9.73</v>
      </c>
    </row>
    <row r="265" spans="1:7">
      <c r="A265" s="289" t="s">
        <v>457</v>
      </c>
      <c r="B265" s="290"/>
      <c r="C265" s="289" t="s">
        <v>458</v>
      </c>
      <c r="D265" s="291" t="s">
        <v>56</v>
      </c>
      <c r="E265" s="292">
        <v>0.32</v>
      </c>
      <c r="F265" s="293">
        <v>5.24</v>
      </c>
      <c r="G265" s="293">
        <v>5.56</v>
      </c>
    </row>
    <row r="266" spans="1:7">
      <c r="A266" s="289" t="s">
        <v>459</v>
      </c>
      <c r="B266" s="290"/>
      <c r="C266" s="289" t="s">
        <v>460</v>
      </c>
      <c r="D266" s="291" t="s">
        <v>56</v>
      </c>
      <c r="E266" s="292">
        <v>2.73</v>
      </c>
      <c r="F266" s="293">
        <v>5.24</v>
      </c>
      <c r="G266" s="293">
        <v>7.97</v>
      </c>
    </row>
    <row r="267" spans="1:7">
      <c r="A267" s="289" t="s">
        <v>461</v>
      </c>
      <c r="B267" s="290"/>
      <c r="C267" s="289" t="s">
        <v>462</v>
      </c>
      <c r="D267" s="291" t="s">
        <v>56</v>
      </c>
      <c r="E267" s="292">
        <v>0.32</v>
      </c>
      <c r="F267" s="293">
        <v>3.5</v>
      </c>
      <c r="G267" s="293">
        <v>3.82</v>
      </c>
    </row>
    <row r="268" spans="1:7">
      <c r="A268" s="285" t="s">
        <v>7592</v>
      </c>
      <c r="B268" s="286" t="s">
        <v>7593</v>
      </c>
      <c r="C268" s="287"/>
      <c r="D268" s="288"/>
      <c r="E268" s="294"/>
      <c r="F268" s="294"/>
      <c r="G268" s="294"/>
    </row>
    <row r="269" spans="1:7">
      <c r="A269" s="289" t="s">
        <v>7594</v>
      </c>
      <c r="B269" s="290"/>
      <c r="C269" s="289" t="s">
        <v>7595</v>
      </c>
      <c r="D269" s="291" t="s">
        <v>56</v>
      </c>
      <c r="E269" s="292">
        <v>84.05</v>
      </c>
      <c r="F269" s="293">
        <v>0</v>
      </c>
      <c r="G269" s="293">
        <v>84.05</v>
      </c>
    </row>
    <row r="270" spans="1:7">
      <c r="A270" s="289" t="s">
        <v>7596</v>
      </c>
      <c r="B270" s="290"/>
      <c r="C270" s="289" t="s">
        <v>7597</v>
      </c>
      <c r="D270" s="291" t="s">
        <v>13</v>
      </c>
      <c r="E270" s="292">
        <v>1.82</v>
      </c>
      <c r="F270" s="293">
        <v>6.19</v>
      </c>
      <c r="G270" s="293">
        <v>8.01</v>
      </c>
    </row>
    <row r="271" spans="1:7">
      <c r="A271" s="280" t="s">
        <v>463</v>
      </c>
      <c r="B271" s="281" t="s">
        <v>464</v>
      </c>
      <c r="C271" s="284"/>
      <c r="D271" s="283"/>
      <c r="E271" s="295"/>
      <c r="F271" s="295"/>
      <c r="G271" s="295"/>
    </row>
    <row r="272" spans="1:7">
      <c r="A272" s="285" t="s">
        <v>465</v>
      </c>
      <c r="B272" s="286" t="s">
        <v>466</v>
      </c>
      <c r="C272" s="287"/>
      <c r="D272" s="288"/>
      <c r="E272" s="294"/>
      <c r="F272" s="294"/>
      <c r="G272" s="294"/>
    </row>
    <row r="273" spans="1:7">
      <c r="A273" s="289" t="s">
        <v>467</v>
      </c>
      <c r="B273" s="290"/>
      <c r="C273" s="289" t="s">
        <v>468</v>
      </c>
      <c r="D273" s="291" t="s">
        <v>56</v>
      </c>
      <c r="E273" s="292">
        <v>0</v>
      </c>
      <c r="F273" s="293">
        <v>25.46</v>
      </c>
      <c r="G273" s="293">
        <v>25.46</v>
      </c>
    </row>
    <row r="274" spans="1:7" ht="25.5">
      <c r="A274" s="289" t="s">
        <v>469</v>
      </c>
      <c r="B274" s="290"/>
      <c r="C274" s="289" t="s">
        <v>470</v>
      </c>
      <c r="D274" s="291" t="s">
        <v>56</v>
      </c>
      <c r="E274" s="292">
        <v>0</v>
      </c>
      <c r="F274" s="293">
        <v>22.06</v>
      </c>
      <c r="G274" s="293">
        <v>22.06</v>
      </c>
    </row>
    <row r="275" spans="1:7">
      <c r="A275" s="289" t="s">
        <v>471</v>
      </c>
      <c r="B275" s="290"/>
      <c r="C275" s="289" t="s">
        <v>472</v>
      </c>
      <c r="D275" s="291" t="s">
        <v>56</v>
      </c>
      <c r="E275" s="292">
        <v>0</v>
      </c>
      <c r="F275" s="293">
        <v>13.57</v>
      </c>
      <c r="G275" s="293">
        <v>13.57</v>
      </c>
    </row>
    <row r="276" spans="1:7">
      <c r="A276" s="289" t="s">
        <v>473</v>
      </c>
      <c r="B276" s="290"/>
      <c r="C276" s="289" t="s">
        <v>474</v>
      </c>
      <c r="D276" s="291" t="s">
        <v>56</v>
      </c>
      <c r="E276" s="292">
        <v>1.44</v>
      </c>
      <c r="F276" s="293">
        <v>0.47</v>
      </c>
      <c r="G276" s="293">
        <v>1.91</v>
      </c>
    </row>
    <row r="277" spans="1:7">
      <c r="A277" s="289" t="s">
        <v>475</v>
      </c>
      <c r="B277" s="290"/>
      <c r="C277" s="289" t="s">
        <v>476</v>
      </c>
      <c r="D277" s="291" t="s">
        <v>81</v>
      </c>
      <c r="E277" s="292">
        <v>0</v>
      </c>
      <c r="F277" s="293">
        <v>2.94</v>
      </c>
      <c r="G277" s="293">
        <v>2.94</v>
      </c>
    </row>
    <row r="278" spans="1:7">
      <c r="A278" s="289" t="s">
        <v>477</v>
      </c>
      <c r="B278" s="290"/>
      <c r="C278" s="289" t="s">
        <v>478</v>
      </c>
      <c r="D278" s="291" t="s">
        <v>81</v>
      </c>
      <c r="E278" s="292">
        <v>0</v>
      </c>
      <c r="F278" s="293">
        <v>8.64</v>
      </c>
      <c r="G278" s="293">
        <v>8.64</v>
      </c>
    </row>
    <row r="279" spans="1:7">
      <c r="A279" s="285" t="s">
        <v>479</v>
      </c>
      <c r="B279" s="286" t="s">
        <v>480</v>
      </c>
      <c r="C279" s="287"/>
      <c r="D279" s="288"/>
      <c r="E279" s="294"/>
      <c r="F279" s="294"/>
      <c r="G279" s="294"/>
    </row>
    <row r="280" spans="1:7">
      <c r="A280" s="289" t="s">
        <v>481</v>
      </c>
      <c r="B280" s="290"/>
      <c r="C280" s="289" t="s">
        <v>482</v>
      </c>
      <c r="D280" s="291" t="s">
        <v>81</v>
      </c>
      <c r="E280" s="292">
        <v>0</v>
      </c>
      <c r="F280" s="293">
        <v>0.93</v>
      </c>
      <c r="G280" s="293">
        <v>0.93</v>
      </c>
    </row>
    <row r="281" spans="1:7">
      <c r="A281" s="289" t="s">
        <v>483</v>
      </c>
      <c r="B281" s="290"/>
      <c r="C281" s="289" t="s">
        <v>484</v>
      </c>
      <c r="D281" s="291" t="s">
        <v>81</v>
      </c>
      <c r="E281" s="292">
        <v>0</v>
      </c>
      <c r="F281" s="293">
        <v>3.1</v>
      </c>
      <c r="G281" s="293">
        <v>3.1</v>
      </c>
    </row>
    <row r="282" spans="1:7">
      <c r="A282" s="289" t="s">
        <v>485</v>
      </c>
      <c r="B282" s="290"/>
      <c r="C282" s="289" t="s">
        <v>486</v>
      </c>
      <c r="D282" s="291" t="s">
        <v>56</v>
      </c>
      <c r="E282" s="292">
        <v>0</v>
      </c>
      <c r="F282" s="293">
        <v>17</v>
      </c>
      <c r="G282" s="293">
        <v>17</v>
      </c>
    </row>
    <row r="283" spans="1:7">
      <c r="A283" s="289" t="s">
        <v>487</v>
      </c>
      <c r="B283" s="290"/>
      <c r="C283" s="289" t="s">
        <v>488</v>
      </c>
      <c r="D283" s="291" t="s">
        <v>56</v>
      </c>
      <c r="E283" s="292">
        <v>0</v>
      </c>
      <c r="F283" s="293">
        <v>13.91</v>
      </c>
      <c r="G283" s="293">
        <v>13.91</v>
      </c>
    </row>
    <row r="284" spans="1:7">
      <c r="A284" s="289" t="s">
        <v>489</v>
      </c>
      <c r="B284" s="290"/>
      <c r="C284" s="289" t="s">
        <v>490</v>
      </c>
      <c r="D284" s="291" t="s">
        <v>56</v>
      </c>
      <c r="E284" s="292">
        <v>0</v>
      </c>
      <c r="F284" s="293">
        <v>12.37</v>
      </c>
      <c r="G284" s="293">
        <v>12.37</v>
      </c>
    </row>
    <row r="285" spans="1:7">
      <c r="A285" s="289" t="s">
        <v>491</v>
      </c>
      <c r="B285" s="290"/>
      <c r="C285" s="289" t="s">
        <v>492</v>
      </c>
      <c r="D285" s="291" t="s">
        <v>56</v>
      </c>
      <c r="E285" s="292">
        <v>0</v>
      </c>
      <c r="F285" s="293">
        <v>9.2799999999999994</v>
      </c>
      <c r="G285" s="293">
        <v>9.2799999999999994</v>
      </c>
    </row>
    <row r="286" spans="1:7">
      <c r="A286" s="289" t="s">
        <v>493</v>
      </c>
      <c r="B286" s="290"/>
      <c r="C286" s="289" t="s">
        <v>494</v>
      </c>
      <c r="D286" s="291" t="s">
        <v>495</v>
      </c>
      <c r="E286" s="292">
        <v>1.54</v>
      </c>
      <c r="F286" s="293">
        <v>0</v>
      </c>
      <c r="G286" s="293">
        <v>1.54</v>
      </c>
    </row>
    <row r="287" spans="1:7">
      <c r="A287" s="285" t="s">
        <v>496</v>
      </c>
      <c r="B287" s="286" t="s">
        <v>497</v>
      </c>
      <c r="C287" s="287"/>
      <c r="D287" s="288"/>
      <c r="E287" s="294"/>
      <c r="F287" s="294"/>
      <c r="G287" s="294"/>
    </row>
    <row r="288" spans="1:7">
      <c r="A288" s="289" t="s">
        <v>498</v>
      </c>
      <c r="B288" s="290"/>
      <c r="C288" s="289" t="s">
        <v>499</v>
      </c>
      <c r="D288" s="291" t="s">
        <v>56</v>
      </c>
      <c r="E288" s="292">
        <v>0</v>
      </c>
      <c r="F288" s="293">
        <v>11.15</v>
      </c>
      <c r="G288" s="293">
        <v>11.15</v>
      </c>
    </row>
    <row r="289" spans="1:7">
      <c r="A289" s="289" t="s">
        <v>500</v>
      </c>
      <c r="B289" s="290"/>
      <c r="C289" s="289" t="s">
        <v>501</v>
      </c>
      <c r="D289" s="291" t="s">
        <v>56</v>
      </c>
      <c r="E289" s="292">
        <v>0</v>
      </c>
      <c r="F289" s="293">
        <v>5.58</v>
      </c>
      <c r="G289" s="293">
        <v>5.58</v>
      </c>
    </row>
    <row r="290" spans="1:7">
      <c r="A290" s="289" t="s">
        <v>502</v>
      </c>
      <c r="B290" s="290"/>
      <c r="C290" s="289" t="s">
        <v>503</v>
      </c>
      <c r="D290" s="291" t="s">
        <v>81</v>
      </c>
      <c r="E290" s="292">
        <v>0</v>
      </c>
      <c r="F290" s="293">
        <v>4.1900000000000004</v>
      </c>
      <c r="G290" s="293">
        <v>4.1900000000000004</v>
      </c>
    </row>
    <row r="291" spans="1:7">
      <c r="A291" s="289" t="s">
        <v>504</v>
      </c>
      <c r="B291" s="290"/>
      <c r="C291" s="289" t="s">
        <v>505</v>
      </c>
      <c r="D291" s="291" t="s">
        <v>81</v>
      </c>
      <c r="E291" s="292">
        <v>0</v>
      </c>
      <c r="F291" s="293">
        <v>6.98</v>
      </c>
      <c r="G291" s="293">
        <v>6.98</v>
      </c>
    </row>
    <row r="292" spans="1:7">
      <c r="A292" s="289" t="s">
        <v>506</v>
      </c>
      <c r="B292" s="290"/>
      <c r="C292" s="289" t="s">
        <v>507</v>
      </c>
      <c r="D292" s="291" t="s">
        <v>56</v>
      </c>
      <c r="E292" s="292">
        <v>0</v>
      </c>
      <c r="F292" s="293">
        <v>8.49</v>
      </c>
      <c r="G292" s="293">
        <v>8.49</v>
      </c>
    </row>
    <row r="293" spans="1:7">
      <c r="A293" s="285" t="s">
        <v>508</v>
      </c>
      <c r="B293" s="286" t="s">
        <v>509</v>
      </c>
      <c r="C293" s="287"/>
      <c r="D293" s="288"/>
      <c r="E293" s="294"/>
      <c r="F293" s="294"/>
      <c r="G293" s="294"/>
    </row>
    <row r="294" spans="1:7">
      <c r="A294" s="289" t="s">
        <v>510</v>
      </c>
      <c r="B294" s="290"/>
      <c r="C294" s="289" t="s">
        <v>511</v>
      </c>
      <c r="D294" s="291" t="s">
        <v>56</v>
      </c>
      <c r="E294" s="292">
        <v>0</v>
      </c>
      <c r="F294" s="293">
        <v>29.82</v>
      </c>
      <c r="G294" s="293">
        <v>29.82</v>
      </c>
    </row>
    <row r="295" spans="1:7">
      <c r="A295" s="289" t="s">
        <v>512</v>
      </c>
      <c r="B295" s="290"/>
      <c r="C295" s="289" t="s">
        <v>513</v>
      </c>
      <c r="D295" s="291" t="s">
        <v>56</v>
      </c>
      <c r="E295" s="292">
        <v>0</v>
      </c>
      <c r="F295" s="293">
        <v>18.13</v>
      </c>
      <c r="G295" s="293">
        <v>18.13</v>
      </c>
    </row>
    <row r="296" spans="1:7">
      <c r="A296" s="289" t="s">
        <v>514</v>
      </c>
      <c r="B296" s="290"/>
      <c r="C296" s="289" t="s">
        <v>515</v>
      </c>
      <c r="D296" s="291" t="s">
        <v>81</v>
      </c>
      <c r="E296" s="292">
        <v>0</v>
      </c>
      <c r="F296" s="293">
        <v>12.55</v>
      </c>
      <c r="G296" s="293">
        <v>12.55</v>
      </c>
    </row>
    <row r="297" spans="1:7">
      <c r="A297" s="289" t="s">
        <v>516</v>
      </c>
      <c r="B297" s="290"/>
      <c r="C297" s="289" t="s">
        <v>517</v>
      </c>
      <c r="D297" s="291" t="s">
        <v>81</v>
      </c>
      <c r="E297" s="292">
        <v>0</v>
      </c>
      <c r="F297" s="293">
        <v>13.94</v>
      </c>
      <c r="G297" s="293">
        <v>13.94</v>
      </c>
    </row>
    <row r="298" spans="1:7">
      <c r="A298" s="289" t="s">
        <v>518</v>
      </c>
      <c r="B298" s="290"/>
      <c r="C298" s="289" t="s">
        <v>519</v>
      </c>
      <c r="D298" s="291" t="s">
        <v>81</v>
      </c>
      <c r="E298" s="292">
        <v>0</v>
      </c>
      <c r="F298" s="293">
        <v>11.15</v>
      </c>
      <c r="G298" s="293">
        <v>11.15</v>
      </c>
    </row>
    <row r="299" spans="1:7">
      <c r="A299" s="285" t="s">
        <v>520</v>
      </c>
      <c r="B299" s="286" t="s">
        <v>521</v>
      </c>
      <c r="C299" s="287"/>
      <c r="D299" s="288"/>
      <c r="E299" s="294"/>
      <c r="F299" s="294"/>
      <c r="G299" s="294"/>
    </row>
    <row r="300" spans="1:7">
      <c r="A300" s="289" t="s">
        <v>522</v>
      </c>
      <c r="B300" s="290"/>
      <c r="C300" s="289" t="s">
        <v>523</v>
      </c>
      <c r="D300" s="291" t="s">
        <v>56</v>
      </c>
      <c r="E300" s="292">
        <v>0</v>
      </c>
      <c r="F300" s="293">
        <v>39.11</v>
      </c>
      <c r="G300" s="293">
        <v>39.11</v>
      </c>
    </row>
    <row r="301" spans="1:7">
      <c r="A301" s="289" t="s">
        <v>524</v>
      </c>
      <c r="B301" s="290"/>
      <c r="C301" s="289" t="s">
        <v>525</v>
      </c>
      <c r="D301" s="291" t="s">
        <v>56</v>
      </c>
      <c r="E301" s="292">
        <v>0</v>
      </c>
      <c r="F301" s="293">
        <v>8.36</v>
      </c>
      <c r="G301" s="293">
        <v>8.36</v>
      </c>
    </row>
    <row r="302" spans="1:7">
      <c r="A302" s="289" t="s">
        <v>526</v>
      </c>
      <c r="B302" s="290"/>
      <c r="C302" s="289" t="s">
        <v>527</v>
      </c>
      <c r="D302" s="291" t="s">
        <v>56</v>
      </c>
      <c r="E302" s="292">
        <v>0</v>
      </c>
      <c r="F302" s="293">
        <v>10.82</v>
      </c>
      <c r="G302" s="293">
        <v>10.82</v>
      </c>
    </row>
    <row r="303" spans="1:7">
      <c r="A303" s="289" t="s">
        <v>528</v>
      </c>
      <c r="B303" s="290"/>
      <c r="C303" s="289" t="s">
        <v>529</v>
      </c>
      <c r="D303" s="291" t="s">
        <v>56</v>
      </c>
      <c r="E303" s="292">
        <v>0</v>
      </c>
      <c r="F303" s="293">
        <v>18.54</v>
      </c>
      <c r="G303" s="293">
        <v>18.54</v>
      </c>
    </row>
    <row r="304" spans="1:7">
      <c r="A304" s="289" t="s">
        <v>530</v>
      </c>
      <c r="B304" s="290"/>
      <c r="C304" s="289" t="s">
        <v>531</v>
      </c>
      <c r="D304" s="291" t="s">
        <v>81</v>
      </c>
      <c r="E304" s="292">
        <v>0</v>
      </c>
      <c r="F304" s="293">
        <v>9.2799999999999994</v>
      </c>
      <c r="G304" s="293">
        <v>9.2799999999999994</v>
      </c>
    </row>
    <row r="305" spans="1:7">
      <c r="A305" s="289" t="s">
        <v>532</v>
      </c>
      <c r="B305" s="290"/>
      <c r="C305" s="289" t="s">
        <v>533</v>
      </c>
      <c r="D305" s="291" t="s">
        <v>81</v>
      </c>
      <c r="E305" s="292">
        <v>0</v>
      </c>
      <c r="F305" s="293">
        <v>2.09</v>
      </c>
      <c r="G305" s="293">
        <v>2.09</v>
      </c>
    </row>
    <row r="306" spans="1:7">
      <c r="A306" s="285" t="s">
        <v>534</v>
      </c>
      <c r="B306" s="286" t="s">
        <v>535</v>
      </c>
      <c r="C306" s="287"/>
      <c r="D306" s="288"/>
      <c r="E306" s="294"/>
      <c r="F306" s="294"/>
      <c r="G306" s="294"/>
    </row>
    <row r="307" spans="1:7">
      <c r="A307" s="289" t="s">
        <v>536</v>
      </c>
      <c r="B307" s="290"/>
      <c r="C307" s="289" t="s">
        <v>537</v>
      </c>
      <c r="D307" s="291" t="s">
        <v>56</v>
      </c>
      <c r="E307" s="292">
        <v>0</v>
      </c>
      <c r="F307" s="293">
        <v>39.11</v>
      </c>
      <c r="G307" s="293">
        <v>39.11</v>
      </c>
    </row>
    <row r="308" spans="1:7">
      <c r="A308" s="289" t="s">
        <v>538</v>
      </c>
      <c r="B308" s="290"/>
      <c r="C308" s="289" t="s">
        <v>539</v>
      </c>
      <c r="D308" s="291" t="s">
        <v>56</v>
      </c>
      <c r="E308" s="292">
        <v>0</v>
      </c>
      <c r="F308" s="293">
        <v>3.1</v>
      </c>
      <c r="G308" s="293">
        <v>3.1</v>
      </c>
    </row>
    <row r="309" spans="1:7">
      <c r="A309" s="289" t="s">
        <v>540</v>
      </c>
      <c r="B309" s="290"/>
      <c r="C309" s="289" t="s">
        <v>541</v>
      </c>
      <c r="D309" s="291" t="s">
        <v>81</v>
      </c>
      <c r="E309" s="292">
        <v>0</v>
      </c>
      <c r="F309" s="293">
        <v>2.87</v>
      </c>
      <c r="G309" s="293">
        <v>2.87</v>
      </c>
    </row>
    <row r="310" spans="1:7">
      <c r="A310" s="289" t="s">
        <v>542</v>
      </c>
      <c r="B310" s="290"/>
      <c r="C310" s="289" t="s">
        <v>543</v>
      </c>
      <c r="D310" s="291" t="s">
        <v>81</v>
      </c>
      <c r="E310" s="292">
        <v>0</v>
      </c>
      <c r="F310" s="293">
        <v>0.69</v>
      </c>
      <c r="G310" s="293">
        <v>0.69</v>
      </c>
    </row>
    <row r="311" spans="1:7">
      <c r="A311" s="289" t="s">
        <v>544</v>
      </c>
      <c r="B311" s="290"/>
      <c r="C311" s="289" t="s">
        <v>545</v>
      </c>
      <c r="D311" s="291" t="s">
        <v>56</v>
      </c>
      <c r="E311" s="292">
        <v>0</v>
      </c>
      <c r="F311" s="293">
        <v>34</v>
      </c>
      <c r="G311" s="293">
        <v>34</v>
      </c>
    </row>
    <row r="312" spans="1:7">
      <c r="A312" s="285" t="s">
        <v>546</v>
      </c>
      <c r="B312" s="286" t="s">
        <v>7598</v>
      </c>
      <c r="C312" s="287"/>
      <c r="D312" s="288"/>
      <c r="E312" s="294"/>
      <c r="F312" s="294"/>
      <c r="G312" s="294"/>
    </row>
    <row r="313" spans="1:7">
      <c r="A313" s="289" t="s">
        <v>547</v>
      </c>
      <c r="B313" s="290"/>
      <c r="C313" s="289" t="s">
        <v>548</v>
      </c>
      <c r="D313" s="291" t="s">
        <v>56</v>
      </c>
      <c r="E313" s="292">
        <v>0</v>
      </c>
      <c r="F313" s="293">
        <v>8.65</v>
      </c>
      <c r="G313" s="293">
        <v>8.65</v>
      </c>
    </row>
    <row r="314" spans="1:7">
      <c r="A314" s="289" t="s">
        <v>549</v>
      </c>
      <c r="B314" s="290"/>
      <c r="C314" s="289" t="s">
        <v>550</v>
      </c>
      <c r="D314" s="291" t="s">
        <v>56</v>
      </c>
      <c r="E314" s="292">
        <v>0</v>
      </c>
      <c r="F314" s="293">
        <v>4.6399999999999997</v>
      </c>
      <c r="G314" s="293">
        <v>4.6399999999999997</v>
      </c>
    </row>
    <row r="315" spans="1:7">
      <c r="A315" s="289" t="s">
        <v>551</v>
      </c>
      <c r="B315" s="290"/>
      <c r="C315" s="289" t="s">
        <v>7599</v>
      </c>
      <c r="D315" s="291" t="s">
        <v>56</v>
      </c>
      <c r="E315" s="292">
        <v>0</v>
      </c>
      <c r="F315" s="293">
        <v>3.48</v>
      </c>
      <c r="G315" s="293">
        <v>3.48</v>
      </c>
    </row>
    <row r="316" spans="1:7">
      <c r="A316" s="285" t="s">
        <v>552</v>
      </c>
      <c r="B316" s="286" t="s">
        <v>553</v>
      </c>
      <c r="C316" s="287"/>
      <c r="D316" s="288"/>
      <c r="E316" s="294"/>
      <c r="F316" s="294"/>
      <c r="G316" s="294"/>
    </row>
    <row r="317" spans="1:7">
      <c r="A317" s="289" t="s">
        <v>554</v>
      </c>
      <c r="B317" s="290"/>
      <c r="C317" s="289" t="s">
        <v>555</v>
      </c>
      <c r="D317" s="291" t="s">
        <v>13</v>
      </c>
      <c r="E317" s="292">
        <v>0</v>
      </c>
      <c r="F317" s="293">
        <v>15.47</v>
      </c>
      <c r="G317" s="293">
        <v>15.47</v>
      </c>
    </row>
    <row r="318" spans="1:7">
      <c r="A318" s="289" t="s">
        <v>556</v>
      </c>
      <c r="B318" s="290"/>
      <c r="C318" s="289" t="s">
        <v>557</v>
      </c>
      <c r="D318" s="291" t="s">
        <v>81</v>
      </c>
      <c r="E318" s="292">
        <v>0</v>
      </c>
      <c r="F318" s="293">
        <v>1.19</v>
      </c>
      <c r="G318" s="293">
        <v>1.19</v>
      </c>
    </row>
    <row r="319" spans="1:7">
      <c r="A319" s="289" t="s">
        <v>558</v>
      </c>
      <c r="B319" s="290"/>
      <c r="C319" s="289" t="s">
        <v>559</v>
      </c>
      <c r="D319" s="291" t="s">
        <v>81</v>
      </c>
      <c r="E319" s="292">
        <v>0</v>
      </c>
      <c r="F319" s="293">
        <v>9.2799999999999994</v>
      </c>
      <c r="G319" s="293">
        <v>9.2799999999999994</v>
      </c>
    </row>
    <row r="320" spans="1:7">
      <c r="A320" s="289" t="s">
        <v>560</v>
      </c>
      <c r="B320" s="290"/>
      <c r="C320" s="289" t="s">
        <v>561</v>
      </c>
      <c r="D320" s="291" t="s">
        <v>56</v>
      </c>
      <c r="E320" s="292">
        <v>0</v>
      </c>
      <c r="F320" s="293">
        <v>4.1900000000000004</v>
      </c>
      <c r="G320" s="293">
        <v>4.1900000000000004</v>
      </c>
    </row>
    <row r="321" spans="1:7">
      <c r="A321" s="289" t="s">
        <v>7600</v>
      </c>
      <c r="B321" s="290"/>
      <c r="C321" s="289" t="s">
        <v>7601</v>
      </c>
      <c r="D321" s="291" t="s">
        <v>56</v>
      </c>
      <c r="E321" s="292">
        <v>0</v>
      </c>
      <c r="F321" s="293">
        <v>13.91</v>
      </c>
      <c r="G321" s="293">
        <v>13.91</v>
      </c>
    </row>
    <row r="322" spans="1:7">
      <c r="A322" s="285" t="s">
        <v>562</v>
      </c>
      <c r="B322" s="286" t="s">
        <v>563</v>
      </c>
      <c r="C322" s="287"/>
      <c r="D322" s="288"/>
      <c r="E322" s="294"/>
      <c r="F322" s="294"/>
      <c r="G322" s="294"/>
    </row>
    <row r="323" spans="1:7">
      <c r="A323" s="289" t="s">
        <v>564</v>
      </c>
      <c r="B323" s="290"/>
      <c r="C323" s="289" t="s">
        <v>565</v>
      </c>
      <c r="D323" s="291" t="s">
        <v>56</v>
      </c>
      <c r="E323" s="292">
        <v>0</v>
      </c>
      <c r="F323" s="293">
        <v>21.64</v>
      </c>
      <c r="G323" s="293">
        <v>21.64</v>
      </c>
    </row>
    <row r="324" spans="1:7">
      <c r="A324" s="289" t="s">
        <v>566</v>
      </c>
      <c r="B324" s="290"/>
      <c r="C324" s="289" t="s">
        <v>567</v>
      </c>
      <c r="D324" s="291" t="s">
        <v>13</v>
      </c>
      <c r="E324" s="292">
        <v>0</v>
      </c>
      <c r="F324" s="293">
        <v>18.13</v>
      </c>
      <c r="G324" s="293">
        <v>18.13</v>
      </c>
    </row>
    <row r="325" spans="1:7">
      <c r="A325" s="289" t="s">
        <v>568</v>
      </c>
      <c r="B325" s="290"/>
      <c r="C325" s="289" t="s">
        <v>569</v>
      </c>
      <c r="D325" s="291" t="s">
        <v>81</v>
      </c>
      <c r="E325" s="292">
        <v>0</v>
      </c>
      <c r="F325" s="293">
        <v>7.41</v>
      </c>
      <c r="G325" s="293">
        <v>7.41</v>
      </c>
    </row>
    <row r="326" spans="1:7">
      <c r="A326" s="289" t="s">
        <v>570</v>
      </c>
      <c r="B326" s="290"/>
      <c r="C326" s="289" t="s">
        <v>571</v>
      </c>
      <c r="D326" s="291" t="s">
        <v>81</v>
      </c>
      <c r="E326" s="292">
        <v>0</v>
      </c>
      <c r="F326" s="293">
        <v>5.09</v>
      </c>
      <c r="G326" s="293">
        <v>5.09</v>
      </c>
    </row>
    <row r="327" spans="1:7">
      <c r="A327" s="289" t="s">
        <v>572</v>
      </c>
      <c r="B327" s="290"/>
      <c r="C327" s="289" t="s">
        <v>573</v>
      </c>
      <c r="D327" s="291" t="s">
        <v>56</v>
      </c>
      <c r="E327" s="292">
        <v>0</v>
      </c>
      <c r="F327" s="293">
        <v>21.64</v>
      </c>
      <c r="G327" s="293">
        <v>21.64</v>
      </c>
    </row>
    <row r="328" spans="1:7">
      <c r="A328" s="289" t="s">
        <v>574</v>
      </c>
      <c r="B328" s="290"/>
      <c r="C328" s="289" t="s">
        <v>575</v>
      </c>
      <c r="D328" s="291" t="s">
        <v>81</v>
      </c>
      <c r="E328" s="292">
        <v>0</v>
      </c>
      <c r="F328" s="293">
        <v>24.72</v>
      </c>
      <c r="G328" s="293">
        <v>24.72</v>
      </c>
    </row>
    <row r="329" spans="1:7">
      <c r="A329" s="289" t="s">
        <v>576</v>
      </c>
      <c r="B329" s="290"/>
      <c r="C329" s="289" t="s">
        <v>577</v>
      </c>
      <c r="D329" s="291" t="s">
        <v>13</v>
      </c>
      <c r="E329" s="292">
        <v>0</v>
      </c>
      <c r="F329" s="293">
        <v>18.13</v>
      </c>
      <c r="G329" s="293">
        <v>18.13</v>
      </c>
    </row>
    <row r="330" spans="1:7">
      <c r="A330" s="289" t="s">
        <v>578</v>
      </c>
      <c r="B330" s="290"/>
      <c r="C330" s="289" t="s">
        <v>579</v>
      </c>
      <c r="D330" s="291" t="s">
        <v>56</v>
      </c>
      <c r="E330" s="292">
        <v>0</v>
      </c>
      <c r="F330" s="293">
        <v>2.94</v>
      </c>
      <c r="G330" s="293">
        <v>2.94</v>
      </c>
    </row>
    <row r="331" spans="1:7">
      <c r="A331" s="285" t="s">
        <v>580</v>
      </c>
      <c r="B331" s="286" t="s">
        <v>581</v>
      </c>
      <c r="C331" s="287"/>
      <c r="D331" s="288"/>
      <c r="E331" s="294"/>
      <c r="F331" s="294"/>
      <c r="G331" s="294"/>
    </row>
    <row r="332" spans="1:7">
      <c r="A332" s="289" t="s">
        <v>582</v>
      </c>
      <c r="B332" s="290"/>
      <c r="C332" s="289" t="s">
        <v>583</v>
      </c>
      <c r="D332" s="291" t="s">
        <v>13</v>
      </c>
      <c r="E332" s="292">
        <v>0</v>
      </c>
      <c r="F332" s="293">
        <v>8.49</v>
      </c>
      <c r="G332" s="293">
        <v>8.49</v>
      </c>
    </row>
    <row r="333" spans="1:7">
      <c r="A333" s="289" t="s">
        <v>584</v>
      </c>
      <c r="B333" s="290"/>
      <c r="C333" s="289" t="s">
        <v>585</v>
      </c>
      <c r="D333" s="291" t="s">
        <v>13</v>
      </c>
      <c r="E333" s="292">
        <v>0</v>
      </c>
      <c r="F333" s="293">
        <v>3.4</v>
      </c>
      <c r="G333" s="293">
        <v>3.4</v>
      </c>
    </row>
    <row r="334" spans="1:7">
      <c r="A334" s="289" t="s">
        <v>586</v>
      </c>
      <c r="B334" s="290"/>
      <c r="C334" s="289" t="s">
        <v>587</v>
      </c>
      <c r="D334" s="291" t="s">
        <v>13</v>
      </c>
      <c r="E334" s="292">
        <v>0</v>
      </c>
      <c r="F334" s="293">
        <v>1.7</v>
      </c>
      <c r="G334" s="293">
        <v>1.7</v>
      </c>
    </row>
    <row r="335" spans="1:7">
      <c r="A335" s="289" t="s">
        <v>588</v>
      </c>
      <c r="B335" s="290"/>
      <c r="C335" s="289" t="s">
        <v>589</v>
      </c>
      <c r="D335" s="291" t="s">
        <v>13</v>
      </c>
      <c r="E335" s="292">
        <v>0</v>
      </c>
      <c r="F335" s="293">
        <v>13.37</v>
      </c>
      <c r="G335" s="293">
        <v>13.37</v>
      </c>
    </row>
    <row r="336" spans="1:7">
      <c r="A336" s="285" t="s">
        <v>590</v>
      </c>
      <c r="B336" s="286" t="s">
        <v>591</v>
      </c>
      <c r="C336" s="287"/>
      <c r="D336" s="288"/>
      <c r="E336" s="294"/>
      <c r="F336" s="294"/>
      <c r="G336" s="294"/>
    </row>
    <row r="337" spans="1:7">
      <c r="A337" s="289" t="s">
        <v>592</v>
      </c>
      <c r="B337" s="290"/>
      <c r="C337" s="289" t="s">
        <v>593</v>
      </c>
      <c r="D337" s="291" t="s">
        <v>13</v>
      </c>
      <c r="E337" s="292">
        <v>0</v>
      </c>
      <c r="F337" s="293">
        <v>30.5</v>
      </c>
      <c r="G337" s="293">
        <v>30.5</v>
      </c>
    </row>
    <row r="338" spans="1:7">
      <c r="A338" s="289" t="s">
        <v>594</v>
      </c>
      <c r="B338" s="290"/>
      <c r="C338" s="289" t="s">
        <v>595</v>
      </c>
      <c r="D338" s="291" t="s">
        <v>56</v>
      </c>
      <c r="E338" s="292">
        <v>0</v>
      </c>
      <c r="F338" s="293">
        <v>43.28</v>
      </c>
      <c r="G338" s="293">
        <v>43.28</v>
      </c>
    </row>
    <row r="339" spans="1:7">
      <c r="A339" s="289" t="s">
        <v>596</v>
      </c>
      <c r="B339" s="290"/>
      <c r="C339" s="289" t="s">
        <v>597</v>
      </c>
      <c r="D339" s="291" t="s">
        <v>13</v>
      </c>
      <c r="E339" s="292">
        <v>0</v>
      </c>
      <c r="F339" s="293">
        <v>10.18</v>
      </c>
      <c r="G339" s="293">
        <v>10.18</v>
      </c>
    </row>
    <row r="340" spans="1:7">
      <c r="A340" s="289" t="s">
        <v>598</v>
      </c>
      <c r="B340" s="290"/>
      <c r="C340" s="289" t="s">
        <v>599</v>
      </c>
      <c r="D340" s="291" t="s">
        <v>13</v>
      </c>
      <c r="E340" s="292">
        <v>0</v>
      </c>
      <c r="F340" s="293">
        <v>4.25</v>
      </c>
      <c r="G340" s="293">
        <v>4.25</v>
      </c>
    </row>
    <row r="341" spans="1:7">
      <c r="A341" s="289" t="s">
        <v>600</v>
      </c>
      <c r="B341" s="290"/>
      <c r="C341" s="289" t="s">
        <v>601</v>
      </c>
      <c r="D341" s="291" t="s">
        <v>13</v>
      </c>
      <c r="E341" s="292">
        <v>0</v>
      </c>
      <c r="F341" s="293">
        <v>38.99</v>
      </c>
      <c r="G341" s="293">
        <v>38.99</v>
      </c>
    </row>
    <row r="342" spans="1:7">
      <c r="A342" s="289" t="s">
        <v>602</v>
      </c>
      <c r="B342" s="290"/>
      <c r="C342" s="289" t="s">
        <v>603</v>
      </c>
      <c r="D342" s="291" t="s">
        <v>13</v>
      </c>
      <c r="E342" s="292">
        <v>0</v>
      </c>
      <c r="F342" s="293">
        <v>22.37</v>
      </c>
      <c r="G342" s="293">
        <v>22.37</v>
      </c>
    </row>
    <row r="343" spans="1:7">
      <c r="A343" s="289" t="s">
        <v>604</v>
      </c>
      <c r="B343" s="290"/>
      <c r="C343" s="289" t="s">
        <v>605</v>
      </c>
      <c r="D343" s="291" t="s">
        <v>13</v>
      </c>
      <c r="E343" s="292">
        <v>0</v>
      </c>
      <c r="F343" s="293">
        <v>22.37</v>
      </c>
      <c r="G343" s="293">
        <v>22.37</v>
      </c>
    </row>
    <row r="344" spans="1:7">
      <c r="A344" s="289" t="s">
        <v>606</v>
      </c>
      <c r="B344" s="290"/>
      <c r="C344" s="289" t="s">
        <v>607</v>
      </c>
      <c r="D344" s="291" t="s">
        <v>13</v>
      </c>
      <c r="E344" s="292">
        <v>0</v>
      </c>
      <c r="F344" s="293">
        <v>5.28</v>
      </c>
      <c r="G344" s="293">
        <v>5.28</v>
      </c>
    </row>
    <row r="345" spans="1:7">
      <c r="A345" s="289" t="s">
        <v>608</v>
      </c>
      <c r="B345" s="290"/>
      <c r="C345" s="289" t="s">
        <v>609</v>
      </c>
      <c r="D345" s="291" t="s">
        <v>13</v>
      </c>
      <c r="E345" s="292">
        <v>0</v>
      </c>
      <c r="F345" s="293">
        <v>8.1300000000000008</v>
      </c>
      <c r="G345" s="293">
        <v>8.1300000000000008</v>
      </c>
    </row>
    <row r="346" spans="1:7">
      <c r="A346" s="289" t="s">
        <v>610</v>
      </c>
      <c r="B346" s="290"/>
      <c r="C346" s="289" t="s">
        <v>611</v>
      </c>
      <c r="D346" s="291" t="s">
        <v>13</v>
      </c>
      <c r="E346" s="292">
        <v>0</v>
      </c>
      <c r="F346" s="293">
        <v>15.45</v>
      </c>
      <c r="G346" s="293">
        <v>15.45</v>
      </c>
    </row>
    <row r="347" spans="1:7">
      <c r="A347" s="285" t="s">
        <v>612</v>
      </c>
      <c r="B347" s="286" t="s">
        <v>613</v>
      </c>
      <c r="C347" s="287"/>
      <c r="D347" s="288"/>
      <c r="E347" s="294"/>
      <c r="F347" s="294"/>
      <c r="G347" s="294"/>
    </row>
    <row r="348" spans="1:7">
      <c r="A348" s="289" t="s">
        <v>614</v>
      </c>
      <c r="B348" s="290"/>
      <c r="C348" s="289" t="s">
        <v>615</v>
      </c>
      <c r="D348" s="291" t="s">
        <v>13</v>
      </c>
      <c r="E348" s="292">
        <v>0</v>
      </c>
      <c r="F348" s="293">
        <v>64.77</v>
      </c>
      <c r="G348" s="293">
        <v>64.77</v>
      </c>
    </row>
    <row r="349" spans="1:7">
      <c r="A349" s="289" t="s">
        <v>616</v>
      </c>
      <c r="B349" s="290"/>
      <c r="C349" s="289" t="s">
        <v>617</v>
      </c>
      <c r="D349" s="291" t="s">
        <v>13</v>
      </c>
      <c r="E349" s="292">
        <v>0</v>
      </c>
      <c r="F349" s="293">
        <v>51.42</v>
      </c>
      <c r="G349" s="293">
        <v>51.42</v>
      </c>
    </row>
    <row r="350" spans="1:7">
      <c r="A350" s="285" t="s">
        <v>618</v>
      </c>
      <c r="B350" s="286" t="s">
        <v>619</v>
      </c>
      <c r="C350" s="287"/>
      <c r="D350" s="288"/>
      <c r="E350" s="294"/>
      <c r="F350" s="294"/>
      <c r="G350" s="294"/>
    </row>
    <row r="351" spans="1:7">
      <c r="A351" s="289" t="s">
        <v>620</v>
      </c>
      <c r="B351" s="290"/>
      <c r="C351" s="289" t="s">
        <v>621</v>
      </c>
      <c r="D351" s="291" t="s">
        <v>56</v>
      </c>
      <c r="E351" s="292">
        <v>0</v>
      </c>
      <c r="F351" s="293">
        <v>4.1900000000000004</v>
      </c>
      <c r="G351" s="293">
        <v>4.1900000000000004</v>
      </c>
    </row>
    <row r="352" spans="1:7">
      <c r="A352" s="289" t="s">
        <v>622</v>
      </c>
      <c r="B352" s="290"/>
      <c r="C352" s="289" t="s">
        <v>623</v>
      </c>
      <c r="D352" s="291" t="s">
        <v>56</v>
      </c>
      <c r="E352" s="292">
        <v>0</v>
      </c>
      <c r="F352" s="293">
        <v>0.69</v>
      </c>
      <c r="G352" s="293">
        <v>0.69</v>
      </c>
    </row>
    <row r="353" spans="1:7">
      <c r="A353" s="285" t="s">
        <v>624</v>
      </c>
      <c r="B353" s="286" t="s">
        <v>625</v>
      </c>
      <c r="C353" s="287"/>
      <c r="D353" s="288"/>
      <c r="E353" s="294"/>
      <c r="F353" s="294"/>
      <c r="G353" s="294"/>
    </row>
    <row r="354" spans="1:7">
      <c r="A354" s="289" t="s">
        <v>626</v>
      </c>
      <c r="B354" s="290"/>
      <c r="C354" s="289" t="s">
        <v>627</v>
      </c>
      <c r="D354" s="291" t="s">
        <v>56</v>
      </c>
      <c r="E354" s="292">
        <v>0</v>
      </c>
      <c r="F354" s="293">
        <v>10.17</v>
      </c>
      <c r="G354" s="293">
        <v>10.17</v>
      </c>
    </row>
    <row r="355" spans="1:7">
      <c r="A355" s="289" t="s">
        <v>628</v>
      </c>
      <c r="B355" s="290"/>
      <c r="C355" s="289" t="s">
        <v>629</v>
      </c>
      <c r="D355" s="291" t="s">
        <v>56</v>
      </c>
      <c r="E355" s="292">
        <v>0</v>
      </c>
      <c r="F355" s="293">
        <v>30.91</v>
      </c>
      <c r="G355" s="293">
        <v>30.91</v>
      </c>
    </row>
    <row r="356" spans="1:7">
      <c r="A356" s="285" t="s">
        <v>630</v>
      </c>
      <c r="B356" s="286" t="s">
        <v>631</v>
      </c>
      <c r="C356" s="287"/>
      <c r="D356" s="288"/>
      <c r="E356" s="294"/>
      <c r="F356" s="294"/>
      <c r="G356" s="294"/>
    </row>
    <row r="357" spans="1:7">
      <c r="A357" s="289" t="s">
        <v>632</v>
      </c>
      <c r="B357" s="290"/>
      <c r="C357" s="289" t="s">
        <v>633</v>
      </c>
      <c r="D357" s="291" t="s">
        <v>13</v>
      </c>
      <c r="E357" s="292">
        <v>0</v>
      </c>
      <c r="F357" s="293">
        <v>13.71</v>
      </c>
      <c r="G357" s="293">
        <v>13.71</v>
      </c>
    </row>
    <row r="358" spans="1:7">
      <c r="A358" s="289" t="s">
        <v>634</v>
      </c>
      <c r="B358" s="290"/>
      <c r="C358" s="289" t="s">
        <v>635</v>
      </c>
      <c r="D358" s="291" t="s">
        <v>13</v>
      </c>
      <c r="E358" s="292">
        <v>0</v>
      </c>
      <c r="F358" s="293">
        <v>51.42</v>
      </c>
      <c r="G358" s="293">
        <v>51.42</v>
      </c>
    </row>
    <row r="359" spans="1:7">
      <c r="A359" s="289" t="s">
        <v>636</v>
      </c>
      <c r="B359" s="290"/>
      <c r="C359" s="289" t="s">
        <v>637</v>
      </c>
      <c r="D359" s="291" t="s">
        <v>13</v>
      </c>
      <c r="E359" s="292">
        <v>0</v>
      </c>
      <c r="F359" s="293">
        <v>17.149999999999999</v>
      </c>
      <c r="G359" s="293">
        <v>17.149999999999999</v>
      </c>
    </row>
    <row r="360" spans="1:7">
      <c r="A360" s="289" t="s">
        <v>638</v>
      </c>
      <c r="B360" s="290"/>
      <c r="C360" s="289" t="s">
        <v>639</v>
      </c>
      <c r="D360" s="291" t="s">
        <v>81</v>
      </c>
      <c r="E360" s="292">
        <v>0</v>
      </c>
      <c r="F360" s="293">
        <v>13.71</v>
      </c>
      <c r="G360" s="293">
        <v>13.71</v>
      </c>
    </row>
    <row r="361" spans="1:7">
      <c r="A361" s="289" t="s">
        <v>640</v>
      </c>
      <c r="B361" s="290"/>
      <c r="C361" s="289" t="s">
        <v>641</v>
      </c>
      <c r="D361" s="291" t="s">
        <v>13</v>
      </c>
      <c r="E361" s="292">
        <v>0</v>
      </c>
      <c r="F361" s="293">
        <v>5.14</v>
      </c>
      <c r="G361" s="293">
        <v>5.14</v>
      </c>
    </row>
    <row r="362" spans="1:7">
      <c r="A362" s="289" t="s">
        <v>642</v>
      </c>
      <c r="B362" s="290"/>
      <c r="C362" s="289" t="s">
        <v>7602</v>
      </c>
      <c r="D362" s="291" t="s">
        <v>13</v>
      </c>
      <c r="E362" s="292">
        <v>0</v>
      </c>
      <c r="F362" s="293">
        <v>5.14</v>
      </c>
      <c r="G362" s="293">
        <v>5.14</v>
      </c>
    </row>
    <row r="363" spans="1:7">
      <c r="A363" s="289" t="s">
        <v>643</v>
      </c>
      <c r="B363" s="290"/>
      <c r="C363" s="289" t="s">
        <v>644</v>
      </c>
      <c r="D363" s="291" t="s">
        <v>13</v>
      </c>
      <c r="E363" s="292">
        <v>0</v>
      </c>
      <c r="F363" s="293">
        <v>34.270000000000003</v>
      </c>
      <c r="G363" s="293">
        <v>34.270000000000003</v>
      </c>
    </row>
    <row r="364" spans="1:7">
      <c r="A364" s="289" t="s">
        <v>645</v>
      </c>
      <c r="B364" s="290"/>
      <c r="C364" s="289" t="s">
        <v>646</v>
      </c>
      <c r="D364" s="291" t="s">
        <v>13</v>
      </c>
      <c r="E364" s="292">
        <v>0</v>
      </c>
      <c r="F364" s="293">
        <v>17.149999999999999</v>
      </c>
      <c r="G364" s="293">
        <v>17.149999999999999</v>
      </c>
    </row>
    <row r="365" spans="1:7">
      <c r="A365" s="289" t="s">
        <v>647</v>
      </c>
      <c r="B365" s="290"/>
      <c r="C365" s="289" t="s">
        <v>648</v>
      </c>
      <c r="D365" s="291" t="s">
        <v>13</v>
      </c>
      <c r="E365" s="292">
        <v>0</v>
      </c>
      <c r="F365" s="293">
        <v>15.42</v>
      </c>
      <c r="G365" s="293">
        <v>15.42</v>
      </c>
    </row>
    <row r="366" spans="1:7">
      <c r="A366" s="289" t="s">
        <v>649</v>
      </c>
      <c r="B366" s="290"/>
      <c r="C366" s="289" t="s">
        <v>650</v>
      </c>
      <c r="D366" s="291" t="s">
        <v>13</v>
      </c>
      <c r="E366" s="292">
        <v>0</v>
      </c>
      <c r="F366" s="293">
        <v>13.71</v>
      </c>
      <c r="G366" s="293">
        <v>13.71</v>
      </c>
    </row>
    <row r="367" spans="1:7">
      <c r="A367" s="289" t="s">
        <v>651</v>
      </c>
      <c r="B367" s="290"/>
      <c r="C367" s="289" t="s">
        <v>652</v>
      </c>
      <c r="D367" s="291" t="s">
        <v>13</v>
      </c>
      <c r="E367" s="292">
        <v>0</v>
      </c>
      <c r="F367" s="293">
        <v>13.71</v>
      </c>
      <c r="G367" s="293">
        <v>13.71</v>
      </c>
    </row>
    <row r="368" spans="1:7">
      <c r="A368" s="289" t="s">
        <v>653</v>
      </c>
      <c r="B368" s="290"/>
      <c r="C368" s="289" t="s">
        <v>654</v>
      </c>
      <c r="D368" s="291" t="s">
        <v>13</v>
      </c>
      <c r="E368" s="292">
        <v>0</v>
      </c>
      <c r="F368" s="293">
        <v>10.29</v>
      </c>
      <c r="G368" s="293">
        <v>10.29</v>
      </c>
    </row>
    <row r="369" spans="1:7">
      <c r="A369" s="285" t="s">
        <v>655</v>
      </c>
      <c r="B369" s="286" t="s">
        <v>656</v>
      </c>
      <c r="C369" s="287"/>
      <c r="D369" s="288"/>
      <c r="E369" s="294"/>
      <c r="F369" s="294"/>
      <c r="G369" s="294"/>
    </row>
    <row r="370" spans="1:7">
      <c r="A370" s="289" t="s">
        <v>657</v>
      </c>
      <c r="B370" s="290"/>
      <c r="C370" s="289" t="s">
        <v>658</v>
      </c>
      <c r="D370" s="291" t="s">
        <v>13</v>
      </c>
      <c r="E370" s="292">
        <v>0</v>
      </c>
      <c r="F370" s="293">
        <v>8.56</v>
      </c>
      <c r="G370" s="293">
        <v>8.56</v>
      </c>
    </row>
    <row r="371" spans="1:7">
      <c r="A371" s="289" t="s">
        <v>659</v>
      </c>
      <c r="B371" s="290"/>
      <c r="C371" s="289" t="s">
        <v>660</v>
      </c>
      <c r="D371" s="291" t="s">
        <v>81</v>
      </c>
      <c r="E371" s="292">
        <v>0</v>
      </c>
      <c r="F371" s="293">
        <v>12</v>
      </c>
      <c r="G371" s="293">
        <v>12</v>
      </c>
    </row>
    <row r="372" spans="1:7">
      <c r="A372" s="289" t="s">
        <v>661</v>
      </c>
      <c r="B372" s="290"/>
      <c r="C372" s="289" t="s">
        <v>662</v>
      </c>
      <c r="D372" s="291" t="s">
        <v>13</v>
      </c>
      <c r="E372" s="292">
        <v>0</v>
      </c>
      <c r="F372" s="293">
        <v>171.35</v>
      </c>
      <c r="G372" s="293">
        <v>171.35</v>
      </c>
    </row>
    <row r="373" spans="1:7">
      <c r="A373" s="289" t="s">
        <v>663</v>
      </c>
      <c r="B373" s="290"/>
      <c r="C373" s="289" t="s">
        <v>664</v>
      </c>
      <c r="D373" s="291" t="s">
        <v>13</v>
      </c>
      <c r="E373" s="292">
        <v>0</v>
      </c>
      <c r="F373" s="293">
        <v>137.08000000000001</v>
      </c>
      <c r="G373" s="293">
        <v>137.08000000000001</v>
      </c>
    </row>
    <row r="374" spans="1:7">
      <c r="A374" s="289" t="s">
        <v>665</v>
      </c>
      <c r="B374" s="290"/>
      <c r="C374" s="289" t="s">
        <v>666</v>
      </c>
      <c r="D374" s="291" t="s">
        <v>13</v>
      </c>
      <c r="E374" s="292">
        <v>0</v>
      </c>
      <c r="F374" s="293">
        <v>68.540000000000006</v>
      </c>
      <c r="G374" s="293">
        <v>68.540000000000006</v>
      </c>
    </row>
    <row r="375" spans="1:7">
      <c r="A375" s="289" t="s">
        <v>667</v>
      </c>
      <c r="B375" s="290"/>
      <c r="C375" s="289" t="s">
        <v>668</v>
      </c>
      <c r="D375" s="291" t="s">
        <v>13</v>
      </c>
      <c r="E375" s="292">
        <v>0</v>
      </c>
      <c r="F375" s="293">
        <v>38.049999999999997</v>
      </c>
      <c r="G375" s="293">
        <v>38.049999999999997</v>
      </c>
    </row>
    <row r="376" spans="1:7">
      <c r="A376" s="289" t="s">
        <v>669</v>
      </c>
      <c r="B376" s="290"/>
      <c r="C376" s="289" t="s">
        <v>670</v>
      </c>
      <c r="D376" s="291" t="s">
        <v>13</v>
      </c>
      <c r="E376" s="292">
        <v>0</v>
      </c>
      <c r="F376" s="293">
        <v>5.08</v>
      </c>
      <c r="G376" s="293">
        <v>5.08</v>
      </c>
    </row>
    <row r="377" spans="1:7">
      <c r="A377" s="289" t="s">
        <v>671</v>
      </c>
      <c r="B377" s="290"/>
      <c r="C377" s="289" t="s">
        <v>672</v>
      </c>
      <c r="D377" s="291" t="s">
        <v>13</v>
      </c>
      <c r="E377" s="292">
        <v>0</v>
      </c>
      <c r="F377" s="293">
        <v>6.1</v>
      </c>
      <c r="G377" s="293">
        <v>6.1</v>
      </c>
    </row>
    <row r="378" spans="1:7">
      <c r="A378" s="289" t="s">
        <v>673</v>
      </c>
      <c r="B378" s="290"/>
      <c r="C378" s="289" t="s">
        <v>674</v>
      </c>
      <c r="D378" s="291" t="s">
        <v>13</v>
      </c>
      <c r="E378" s="292">
        <v>0</v>
      </c>
      <c r="F378" s="293">
        <v>38.049999999999997</v>
      </c>
      <c r="G378" s="293">
        <v>38.049999999999997</v>
      </c>
    </row>
    <row r="379" spans="1:7">
      <c r="A379" s="289" t="s">
        <v>675</v>
      </c>
      <c r="B379" s="290"/>
      <c r="C379" s="289" t="s">
        <v>676</v>
      </c>
      <c r="D379" s="291" t="s">
        <v>81</v>
      </c>
      <c r="E379" s="292">
        <v>0</v>
      </c>
      <c r="F379" s="293">
        <v>8.56</v>
      </c>
      <c r="G379" s="293">
        <v>8.56</v>
      </c>
    </row>
    <row r="380" spans="1:7">
      <c r="A380" s="289" t="s">
        <v>677</v>
      </c>
      <c r="B380" s="290"/>
      <c r="C380" s="289" t="s">
        <v>678</v>
      </c>
      <c r="D380" s="291" t="s">
        <v>13</v>
      </c>
      <c r="E380" s="292">
        <v>0</v>
      </c>
      <c r="F380" s="293">
        <v>17.149999999999999</v>
      </c>
      <c r="G380" s="293">
        <v>17.149999999999999</v>
      </c>
    </row>
    <row r="381" spans="1:7">
      <c r="A381" s="289" t="s">
        <v>679</v>
      </c>
      <c r="B381" s="290"/>
      <c r="C381" s="289" t="s">
        <v>680</v>
      </c>
      <c r="D381" s="291" t="s">
        <v>13</v>
      </c>
      <c r="E381" s="292">
        <v>0</v>
      </c>
      <c r="F381" s="293">
        <v>13.71</v>
      </c>
      <c r="G381" s="293">
        <v>13.71</v>
      </c>
    </row>
    <row r="382" spans="1:7">
      <c r="A382" s="289" t="s">
        <v>681</v>
      </c>
      <c r="B382" s="290"/>
      <c r="C382" s="289" t="s">
        <v>7603</v>
      </c>
      <c r="D382" s="291" t="s">
        <v>13</v>
      </c>
      <c r="E382" s="292">
        <v>0</v>
      </c>
      <c r="F382" s="293">
        <v>20.56</v>
      </c>
      <c r="G382" s="293">
        <v>20.56</v>
      </c>
    </row>
    <row r="383" spans="1:7">
      <c r="A383" s="289" t="s">
        <v>682</v>
      </c>
      <c r="B383" s="290"/>
      <c r="C383" s="289" t="s">
        <v>683</v>
      </c>
      <c r="D383" s="291" t="s">
        <v>13</v>
      </c>
      <c r="E383" s="292">
        <v>0</v>
      </c>
      <c r="F383" s="293">
        <v>17.149999999999999</v>
      </c>
      <c r="G383" s="293">
        <v>17.149999999999999</v>
      </c>
    </row>
    <row r="384" spans="1:7">
      <c r="A384" s="289" t="s">
        <v>684</v>
      </c>
      <c r="B384" s="290"/>
      <c r="C384" s="289" t="s">
        <v>685</v>
      </c>
      <c r="D384" s="291" t="s">
        <v>13</v>
      </c>
      <c r="E384" s="292">
        <v>0</v>
      </c>
      <c r="F384" s="293">
        <v>34.270000000000003</v>
      </c>
      <c r="G384" s="293">
        <v>34.270000000000003</v>
      </c>
    </row>
    <row r="385" spans="1:7">
      <c r="A385" s="289" t="s">
        <v>686</v>
      </c>
      <c r="B385" s="290"/>
      <c r="C385" s="289" t="s">
        <v>687</v>
      </c>
      <c r="D385" s="291" t="s">
        <v>13</v>
      </c>
      <c r="E385" s="292">
        <v>0</v>
      </c>
      <c r="F385" s="293">
        <v>51.42</v>
      </c>
      <c r="G385" s="293">
        <v>51.42</v>
      </c>
    </row>
    <row r="386" spans="1:7">
      <c r="A386" s="289" t="s">
        <v>688</v>
      </c>
      <c r="B386" s="290"/>
      <c r="C386" s="289" t="s">
        <v>689</v>
      </c>
      <c r="D386" s="291" t="s">
        <v>13</v>
      </c>
      <c r="E386" s="292">
        <v>0</v>
      </c>
      <c r="F386" s="293">
        <v>96.42</v>
      </c>
      <c r="G386" s="293">
        <v>96.42</v>
      </c>
    </row>
    <row r="387" spans="1:7">
      <c r="A387" s="289" t="s">
        <v>690</v>
      </c>
      <c r="B387" s="290"/>
      <c r="C387" s="289" t="s">
        <v>691</v>
      </c>
      <c r="D387" s="291" t="s">
        <v>13</v>
      </c>
      <c r="E387" s="292">
        <v>0</v>
      </c>
      <c r="F387" s="293">
        <v>25.71</v>
      </c>
      <c r="G387" s="293">
        <v>25.71</v>
      </c>
    </row>
    <row r="388" spans="1:7">
      <c r="A388" s="289" t="s">
        <v>692</v>
      </c>
      <c r="B388" s="290"/>
      <c r="C388" s="289" t="s">
        <v>693</v>
      </c>
      <c r="D388" s="291" t="s">
        <v>13</v>
      </c>
      <c r="E388" s="292">
        <v>0</v>
      </c>
      <c r="F388" s="293">
        <v>6.98</v>
      </c>
      <c r="G388" s="293">
        <v>6.98</v>
      </c>
    </row>
    <row r="389" spans="1:7">
      <c r="A389" s="289" t="s">
        <v>694</v>
      </c>
      <c r="B389" s="290"/>
      <c r="C389" s="289" t="s">
        <v>695</v>
      </c>
      <c r="D389" s="291" t="s">
        <v>13</v>
      </c>
      <c r="E389" s="292">
        <v>0</v>
      </c>
      <c r="F389" s="293">
        <v>13.65</v>
      </c>
      <c r="G389" s="293">
        <v>13.65</v>
      </c>
    </row>
    <row r="390" spans="1:7">
      <c r="A390" s="289" t="s">
        <v>696</v>
      </c>
      <c r="B390" s="290"/>
      <c r="C390" s="289" t="s">
        <v>697</v>
      </c>
      <c r="D390" s="291" t="s">
        <v>81</v>
      </c>
      <c r="E390" s="292">
        <v>0</v>
      </c>
      <c r="F390" s="293">
        <v>4.12</v>
      </c>
      <c r="G390" s="293">
        <v>4.12</v>
      </c>
    </row>
    <row r="391" spans="1:7">
      <c r="A391" s="289" t="s">
        <v>698</v>
      </c>
      <c r="B391" s="290"/>
      <c r="C391" s="289" t="s">
        <v>699</v>
      </c>
      <c r="D391" s="291" t="s">
        <v>81</v>
      </c>
      <c r="E391" s="292">
        <v>0</v>
      </c>
      <c r="F391" s="293">
        <v>2.0499999999999998</v>
      </c>
      <c r="G391" s="293">
        <v>2.0499999999999998</v>
      </c>
    </row>
    <row r="392" spans="1:7">
      <c r="A392" s="289" t="s">
        <v>700</v>
      </c>
      <c r="B392" s="290"/>
      <c r="C392" s="289" t="s">
        <v>701</v>
      </c>
      <c r="D392" s="291" t="s">
        <v>81</v>
      </c>
      <c r="E392" s="292">
        <v>0</v>
      </c>
      <c r="F392" s="293">
        <v>3.44</v>
      </c>
      <c r="G392" s="293">
        <v>3.44</v>
      </c>
    </row>
    <row r="393" spans="1:7">
      <c r="A393" s="289" t="s">
        <v>702</v>
      </c>
      <c r="B393" s="290"/>
      <c r="C393" s="289" t="s">
        <v>703</v>
      </c>
      <c r="D393" s="291" t="s">
        <v>81</v>
      </c>
      <c r="E393" s="292">
        <v>0</v>
      </c>
      <c r="F393" s="293">
        <v>1.7</v>
      </c>
      <c r="G393" s="293">
        <v>1.7</v>
      </c>
    </row>
    <row r="394" spans="1:7">
      <c r="A394" s="289" t="s">
        <v>704</v>
      </c>
      <c r="B394" s="290"/>
      <c r="C394" s="289" t="s">
        <v>705</v>
      </c>
      <c r="D394" s="291" t="s">
        <v>81</v>
      </c>
      <c r="E394" s="292">
        <v>0</v>
      </c>
      <c r="F394" s="293">
        <v>24.11</v>
      </c>
      <c r="G394" s="293">
        <v>24.11</v>
      </c>
    </row>
    <row r="395" spans="1:7">
      <c r="A395" s="289" t="s">
        <v>706</v>
      </c>
      <c r="B395" s="290"/>
      <c r="C395" s="289" t="s">
        <v>707</v>
      </c>
      <c r="D395" s="291" t="s">
        <v>81</v>
      </c>
      <c r="E395" s="292">
        <v>0</v>
      </c>
      <c r="F395" s="293">
        <v>6.86</v>
      </c>
      <c r="G395" s="293">
        <v>6.86</v>
      </c>
    </row>
    <row r="396" spans="1:7">
      <c r="A396" s="289" t="s">
        <v>708</v>
      </c>
      <c r="B396" s="290"/>
      <c r="C396" s="289" t="s">
        <v>709</v>
      </c>
      <c r="D396" s="291" t="s">
        <v>13</v>
      </c>
      <c r="E396" s="292">
        <v>0</v>
      </c>
      <c r="F396" s="293">
        <v>34.270000000000003</v>
      </c>
      <c r="G396" s="293">
        <v>34.270000000000003</v>
      </c>
    </row>
    <row r="397" spans="1:7">
      <c r="A397" s="289" t="s">
        <v>710</v>
      </c>
      <c r="B397" s="290"/>
      <c r="C397" s="289" t="s">
        <v>711</v>
      </c>
      <c r="D397" s="291" t="s">
        <v>13</v>
      </c>
      <c r="E397" s="292">
        <v>0</v>
      </c>
      <c r="F397" s="293">
        <v>6.86</v>
      </c>
      <c r="G397" s="293">
        <v>6.86</v>
      </c>
    </row>
    <row r="398" spans="1:7">
      <c r="A398" s="289" t="s">
        <v>712</v>
      </c>
      <c r="B398" s="290"/>
      <c r="C398" s="289" t="s">
        <v>713</v>
      </c>
      <c r="D398" s="291" t="s">
        <v>13</v>
      </c>
      <c r="E398" s="292">
        <v>0</v>
      </c>
      <c r="F398" s="293">
        <v>51.42</v>
      </c>
      <c r="G398" s="293">
        <v>51.42</v>
      </c>
    </row>
    <row r="399" spans="1:7">
      <c r="A399" s="289" t="s">
        <v>714</v>
      </c>
      <c r="B399" s="290"/>
      <c r="C399" s="289" t="s">
        <v>715</v>
      </c>
      <c r="D399" s="291" t="s">
        <v>13</v>
      </c>
      <c r="E399" s="292">
        <v>0</v>
      </c>
      <c r="F399" s="293">
        <v>72.319999999999993</v>
      </c>
      <c r="G399" s="293">
        <v>72.319999999999993</v>
      </c>
    </row>
    <row r="400" spans="1:7">
      <c r="A400" s="285" t="s">
        <v>716</v>
      </c>
      <c r="B400" s="286" t="s">
        <v>717</v>
      </c>
      <c r="C400" s="287"/>
      <c r="D400" s="288"/>
      <c r="E400" s="294"/>
      <c r="F400" s="294"/>
      <c r="G400" s="294"/>
    </row>
    <row r="401" spans="1:7">
      <c r="A401" s="289" t="s">
        <v>718</v>
      </c>
      <c r="B401" s="290"/>
      <c r="C401" s="289" t="s">
        <v>719</v>
      </c>
      <c r="D401" s="291" t="s">
        <v>13</v>
      </c>
      <c r="E401" s="292">
        <v>0</v>
      </c>
      <c r="F401" s="293">
        <v>141.08000000000001</v>
      </c>
      <c r="G401" s="293">
        <v>141.08000000000001</v>
      </c>
    </row>
    <row r="402" spans="1:7">
      <c r="A402" s="289" t="s">
        <v>720</v>
      </c>
      <c r="B402" s="290"/>
      <c r="C402" s="289" t="s">
        <v>721</v>
      </c>
      <c r="D402" s="291" t="s">
        <v>13</v>
      </c>
      <c r="E402" s="292">
        <v>0</v>
      </c>
      <c r="F402" s="293">
        <v>34.270000000000003</v>
      </c>
      <c r="G402" s="293">
        <v>34.270000000000003</v>
      </c>
    </row>
    <row r="403" spans="1:7">
      <c r="A403" s="289" t="s">
        <v>722</v>
      </c>
      <c r="B403" s="290"/>
      <c r="C403" s="289" t="s">
        <v>723</v>
      </c>
      <c r="D403" s="291" t="s">
        <v>13</v>
      </c>
      <c r="E403" s="292">
        <v>0</v>
      </c>
      <c r="F403" s="293">
        <v>8.56</v>
      </c>
      <c r="G403" s="293">
        <v>8.56</v>
      </c>
    </row>
    <row r="404" spans="1:7">
      <c r="A404" s="289" t="s">
        <v>724</v>
      </c>
      <c r="B404" s="290"/>
      <c r="C404" s="289" t="s">
        <v>725</v>
      </c>
      <c r="D404" s="291" t="s">
        <v>56</v>
      </c>
      <c r="E404" s="292">
        <v>0</v>
      </c>
      <c r="F404" s="293">
        <v>34.270000000000003</v>
      </c>
      <c r="G404" s="293">
        <v>34.270000000000003</v>
      </c>
    </row>
    <row r="405" spans="1:7">
      <c r="A405" s="289" t="s">
        <v>726</v>
      </c>
      <c r="B405" s="290"/>
      <c r="C405" s="289" t="s">
        <v>727</v>
      </c>
      <c r="D405" s="291" t="s">
        <v>13</v>
      </c>
      <c r="E405" s="292">
        <v>0</v>
      </c>
      <c r="F405" s="293">
        <v>6.86</v>
      </c>
      <c r="G405" s="293">
        <v>6.86</v>
      </c>
    </row>
    <row r="406" spans="1:7">
      <c r="A406" s="289" t="s">
        <v>728</v>
      </c>
      <c r="B406" s="290"/>
      <c r="C406" s="289" t="s">
        <v>729</v>
      </c>
      <c r="D406" s="291" t="s">
        <v>13</v>
      </c>
      <c r="E406" s="292">
        <v>0</v>
      </c>
      <c r="F406" s="293">
        <v>13.71</v>
      </c>
      <c r="G406" s="293">
        <v>13.71</v>
      </c>
    </row>
    <row r="407" spans="1:7">
      <c r="A407" s="289" t="s">
        <v>730</v>
      </c>
      <c r="B407" s="290"/>
      <c r="C407" s="289" t="s">
        <v>731</v>
      </c>
      <c r="D407" s="291" t="s">
        <v>13</v>
      </c>
      <c r="E407" s="292">
        <v>0</v>
      </c>
      <c r="F407" s="293">
        <v>3.44</v>
      </c>
      <c r="G407" s="293">
        <v>3.44</v>
      </c>
    </row>
    <row r="408" spans="1:7">
      <c r="A408" s="289" t="s">
        <v>732</v>
      </c>
      <c r="B408" s="290"/>
      <c r="C408" s="289" t="s">
        <v>733</v>
      </c>
      <c r="D408" s="291" t="s">
        <v>13</v>
      </c>
      <c r="E408" s="292">
        <v>0</v>
      </c>
      <c r="F408" s="293">
        <v>5.14</v>
      </c>
      <c r="G408" s="293">
        <v>5.14</v>
      </c>
    </row>
    <row r="409" spans="1:7">
      <c r="A409" s="289" t="s">
        <v>734</v>
      </c>
      <c r="B409" s="290"/>
      <c r="C409" s="289" t="s">
        <v>735</v>
      </c>
      <c r="D409" s="291" t="s">
        <v>13</v>
      </c>
      <c r="E409" s="292">
        <v>0</v>
      </c>
      <c r="F409" s="293">
        <v>8.56</v>
      </c>
      <c r="G409" s="293">
        <v>8.56</v>
      </c>
    </row>
    <row r="410" spans="1:7">
      <c r="A410" s="289" t="s">
        <v>7604</v>
      </c>
      <c r="B410" s="290"/>
      <c r="C410" s="289" t="s">
        <v>7605</v>
      </c>
      <c r="D410" s="291" t="s">
        <v>13</v>
      </c>
      <c r="E410" s="292">
        <v>0</v>
      </c>
      <c r="F410" s="293">
        <v>8.56</v>
      </c>
      <c r="G410" s="293">
        <v>8.56</v>
      </c>
    </row>
    <row r="411" spans="1:7">
      <c r="A411" s="285" t="s">
        <v>736</v>
      </c>
      <c r="B411" s="286" t="s">
        <v>737</v>
      </c>
      <c r="C411" s="287"/>
      <c r="D411" s="288"/>
      <c r="E411" s="294"/>
      <c r="F411" s="294"/>
      <c r="G411" s="294"/>
    </row>
    <row r="412" spans="1:7">
      <c r="A412" s="289" t="s">
        <v>738</v>
      </c>
      <c r="B412" s="290"/>
      <c r="C412" s="289" t="s">
        <v>739</v>
      </c>
      <c r="D412" s="291" t="s">
        <v>13</v>
      </c>
      <c r="E412" s="292">
        <v>0</v>
      </c>
      <c r="F412" s="293">
        <v>24.11</v>
      </c>
      <c r="G412" s="293">
        <v>24.11</v>
      </c>
    </row>
    <row r="413" spans="1:7">
      <c r="A413" s="289" t="s">
        <v>740</v>
      </c>
      <c r="B413" s="290"/>
      <c r="C413" s="289" t="s">
        <v>741</v>
      </c>
      <c r="D413" s="291" t="s">
        <v>13</v>
      </c>
      <c r="E413" s="292">
        <v>0</v>
      </c>
      <c r="F413" s="293">
        <v>2.79</v>
      </c>
      <c r="G413" s="293">
        <v>2.79</v>
      </c>
    </row>
    <row r="414" spans="1:7">
      <c r="A414" s="289" t="s">
        <v>742</v>
      </c>
      <c r="B414" s="290"/>
      <c r="C414" s="289" t="s">
        <v>743</v>
      </c>
      <c r="D414" s="291" t="s">
        <v>13</v>
      </c>
      <c r="E414" s="292">
        <v>0</v>
      </c>
      <c r="F414" s="293">
        <v>34.270000000000003</v>
      </c>
      <c r="G414" s="293">
        <v>34.270000000000003</v>
      </c>
    </row>
    <row r="415" spans="1:7">
      <c r="A415" s="289" t="s">
        <v>744</v>
      </c>
      <c r="B415" s="290"/>
      <c r="C415" s="289" t="s">
        <v>745</v>
      </c>
      <c r="D415" s="291" t="s">
        <v>13</v>
      </c>
      <c r="E415" s="292">
        <v>0</v>
      </c>
      <c r="F415" s="293">
        <v>17.149999999999999</v>
      </c>
      <c r="G415" s="293">
        <v>17.149999999999999</v>
      </c>
    </row>
    <row r="416" spans="1:7">
      <c r="A416" s="289" t="s">
        <v>746</v>
      </c>
      <c r="B416" s="290"/>
      <c r="C416" s="289" t="s">
        <v>747</v>
      </c>
      <c r="D416" s="291" t="s">
        <v>13</v>
      </c>
      <c r="E416" s="292">
        <v>0</v>
      </c>
      <c r="F416" s="293">
        <v>13.94</v>
      </c>
      <c r="G416" s="293">
        <v>13.94</v>
      </c>
    </row>
    <row r="417" spans="1:7">
      <c r="A417" s="289" t="s">
        <v>748</v>
      </c>
      <c r="B417" s="290"/>
      <c r="C417" s="289" t="s">
        <v>749</v>
      </c>
      <c r="D417" s="291" t="s">
        <v>13</v>
      </c>
      <c r="E417" s="292">
        <v>0</v>
      </c>
      <c r="F417" s="293">
        <v>48.21</v>
      </c>
      <c r="G417" s="293">
        <v>48.21</v>
      </c>
    </row>
    <row r="418" spans="1:7">
      <c r="A418" s="285" t="s">
        <v>750</v>
      </c>
      <c r="B418" s="286" t="s">
        <v>751</v>
      </c>
      <c r="C418" s="287"/>
      <c r="D418" s="288"/>
      <c r="E418" s="294"/>
      <c r="F418" s="294"/>
      <c r="G418" s="294"/>
    </row>
    <row r="419" spans="1:7">
      <c r="A419" s="289" t="s">
        <v>752</v>
      </c>
      <c r="B419" s="290"/>
      <c r="C419" s="289" t="s">
        <v>753</v>
      </c>
      <c r="D419" s="291" t="s">
        <v>754</v>
      </c>
      <c r="E419" s="292">
        <v>0</v>
      </c>
      <c r="F419" s="293">
        <v>0.56000000000000005</v>
      </c>
      <c r="G419" s="293">
        <v>0.56000000000000005</v>
      </c>
    </row>
    <row r="420" spans="1:7">
      <c r="A420" s="289" t="s">
        <v>755</v>
      </c>
      <c r="B420" s="290"/>
      <c r="C420" s="289" t="s">
        <v>756</v>
      </c>
      <c r="D420" s="291" t="s">
        <v>13</v>
      </c>
      <c r="E420" s="292">
        <v>0</v>
      </c>
      <c r="F420" s="293">
        <v>51.42</v>
      </c>
      <c r="G420" s="293">
        <v>51.42</v>
      </c>
    </row>
    <row r="421" spans="1:7">
      <c r="A421" s="289" t="s">
        <v>757</v>
      </c>
      <c r="B421" s="290"/>
      <c r="C421" s="289" t="s">
        <v>758</v>
      </c>
      <c r="D421" s="291" t="s">
        <v>13</v>
      </c>
      <c r="E421" s="292">
        <v>0</v>
      </c>
      <c r="F421" s="293">
        <v>68.540000000000006</v>
      </c>
      <c r="G421" s="293">
        <v>68.540000000000006</v>
      </c>
    </row>
    <row r="422" spans="1:7">
      <c r="A422" s="289" t="s">
        <v>759</v>
      </c>
      <c r="B422" s="290"/>
      <c r="C422" s="289" t="s">
        <v>760</v>
      </c>
      <c r="D422" s="291" t="s">
        <v>81</v>
      </c>
      <c r="E422" s="292">
        <v>0</v>
      </c>
      <c r="F422" s="293">
        <v>13.71</v>
      </c>
      <c r="G422" s="293">
        <v>13.71</v>
      </c>
    </row>
    <row r="423" spans="1:7">
      <c r="A423" s="289" t="s">
        <v>761</v>
      </c>
      <c r="B423" s="290"/>
      <c r="C423" s="289" t="s">
        <v>762</v>
      </c>
      <c r="D423" s="291" t="s">
        <v>56</v>
      </c>
      <c r="E423" s="292">
        <v>0</v>
      </c>
      <c r="F423" s="293">
        <v>34.270000000000003</v>
      </c>
      <c r="G423" s="293">
        <v>34.270000000000003</v>
      </c>
    </row>
    <row r="424" spans="1:7">
      <c r="A424" s="289" t="s">
        <v>763</v>
      </c>
      <c r="B424" s="290"/>
      <c r="C424" s="289" t="s">
        <v>764</v>
      </c>
      <c r="D424" s="291" t="s">
        <v>13</v>
      </c>
      <c r="E424" s="292">
        <v>70.48</v>
      </c>
      <c r="F424" s="293">
        <v>96.42</v>
      </c>
      <c r="G424" s="293">
        <v>166.9</v>
      </c>
    </row>
    <row r="425" spans="1:7">
      <c r="A425" s="289" t="s">
        <v>765</v>
      </c>
      <c r="B425" s="290"/>
      <c r="C425" s="289" t="s">
        <v>766</v>
      </c>
      <c r="D425" s="291" t="s">
        <v>13</v>
      </c>
      <c r="E425" s="292">
        <v>70.48</v>
      </c>
      <c r="F425" s="293">
        <v>96.42</v>
      </c>
      <c r="G425" s="293">
        <v>166.9</v>
      </c>
    </row>
    <row r="426" spans="1:7">
      <c r="A426" s="289" t="s">
        <v>767</v>
      </c>
      <c r="B426" s="290"/>
      <c r="C426" s="289" t="s">
        <v>768</v>
      </c>
      <c r="D426" s="291" t="s">
        <v>13</v>
      </c>
      <c r="E426" s="292">
        <v>0</v>
      </c>
      <c r="F426" s="293">
        <v>107.99</v>
      </c>
      <c r="G426" s="293">
        <v>107.99</v>
      </c>
    </row>
    <row r="427" spans="1:7">
      <c r="A427" s="289" t="s">
        <v>769</v>
      </c>
      <c r="B427" s="290"/>
      <c r="C427" s="289" t="s">
        <v>770</v>
      </c>
      <c r="D427" s="291" t="s">
        <v>56</v>
      </c>
      <c r="E427" s="292">
        <v>0</v>
      </c>
      <c r="F427" s="293">
        <v>68.540000000000006</v>
      </c>
      <c r="G427" s="293">
        <v>68.540000000000006</v>
      </c>
    </row>
    <row r="428" spans="1:7">
      <c r="A428" s="289" t="s">
        <v>771</v>
      </c>
      <c r="B428" s="290"/>
      <c r="C428" s="289" t="s">
        <v>772</v>
      </c>
      <c r="D428" s="291" t="s">
        <v>13</v>
      </c>
      <c r="E428" s="292">
        <v>0</v>
      </c>
      <c r="F428" s="293">
        <v>12.06</v>
      </c>
      <c r="G428" s="293">
        <v>12.06</v>
      </c>
    </row>
    <row r="429" spans="1:7">
      <c r="A429" s="289" t="s">
        <v>773</v>
      </c>
      <c r="B429" s="290"/>
      <c r="C429" s="289" t="s">
        <v>774</v>
      </c>
      <c r="D429" s="291" t="s">
        <v>13</v>
      </c>
      <c r="E429" s="292">
        <v>0</v>
      </c>
      <c r="F429" s="293">
        <v>68.540000000000006</v>
      </c>
      <c r="G429" s="293">
        <v>68.540000000000006</v>
      </c>
    </row>
    <row r="430" spans="1:7">
      <c r="A430" s="289" t="s">
        <v>775</v>
      </c>
      <c r="B430" s="290"/>
      <c r="C430" s="289" t="s">
        <v>776</v>
      </c>
      <c r="D430" s="291" t="s">
        <v>13</v>
      </c>
      <c r="E430" s="292">
        <v>0</v>
      </c>
      <c r="F430" s="293">
        <v>16.260000000000002</v>
      </c>
      <c r="G430" s="293">
        <v>16.260000000000002</v>
      </c>
    </row>
    <row r="431" spans="1:7">
      <c r="A431" s="289" t="s">
        <v>777</v>
      </c>
      <c r="B431" s="290"/>
      <c r="C431" s="289" t="s">
        <v>778</v>
      </c>
      <c r="D431" s="291" t="s">
        <v>13</v>
      </c>
      <c r="E431" s="292">
        <v>0</v>
      </c>
      <c r="F431" s="293">
        <v>2.79</v>
      </c>
      <c r="G431" s="293">
        <v>2.79</v>
      </c>
    </row>
    <row r="432" spans="1:7">
      <c r="A432" s="289" t="s">
        <v>779</v>
      </c>
      <c r="B432" s="290"/>
      <c r="C432" s="289" t="s">
        <v>780</v>
      </c>
      <c r="D432" s="291" t="s">
        <v>13</v>
      </c>
      <c r="E432" s="292">
        <v>0</v>
      </c>
      <c r="F432" s="293">
        <v>2.79</v>
      </c>
      <c r="G432" s="293">
        <v>2.79</v>
      </c>
    </row>
    <row r="433" spans="1:7">
      <c r="A433" s="289" t="s">
        <v>781</v>
      </c>
      <c r="B433" s="290"/>
      <c r="C433" s="289" t="s">
        <v>782</v>
      </c>
      <c r="D433" s="291" t="s">
        <v>13</v>
      </c>
      <c r="E433" s="292">
        <v>0</v>
      </c>
      <c r="F433" s="293">
        <v>22.3</v>
      </c>
      <c r="G433" s="293">
        <v>22.3</v>
      </c>
    </row>
    <row r="434" spans="1:7">
      <c r="A434" s="285" t="s">
        <v>783</v>
      </c>
      <c r="B434" s="286" t="s">
        <v>784</v>
      </c>
      <c r="C434" s="287"/>
      <c r="D434" s="288"/>
      <c r="E434" s="294"/>
      <c r="F434" s="294"/>
      <c r="G434" s="294"/>
    </row>
    <row r="435" spans="1:7">
      <c r="A435" s="289" t="s">
        <v>785</v>
      </c>
      <c r="B435" s="290"/>
      <c r="C435" s="289" t="s">
        <v>786</v>
      </c>
      <c r="D435" s="291" t="s">
        <v>13</v>
      </c>
      <c r="E435" s="292">
        <v>0</v>
      </c>
      <c r="F435" s="293">
        <v>3.48</v>
      </c>
      <c r="G435" s="293">
        <v>3.48</v>
      </c>
    </row>
    <row r="436" spans="1:7">
      <c r="A436" s="289" t="s">
        <v>787</v>
      </c>
      <c r="B436" s="290"/>
      <c r="C436" s="289" t="s">
        <v>788</v>
      </c>
      <c r="D436" s="291" t="s">
        <v>13</v>
      </c>
      <c r="E436" s="292">
        <v>0</v>
      </c>
      <c r="F436" s="293">
        <v>237.5</v>
      </c>
      <c r="G436" s="293">
        <v>237.5</v>
      </c>
    </row>
    <row r="437" spans="1:7">
      <c r="A437" s="289" t="s">
        <v>789</v>
      </c>
      <c r="B437" s="290"/>
      <c r="C437" s="289" t="s">
        <v>790</v>
      </c>
      <c r="D437" s="291" t="s">
        <v>13</v>
      </c>
      <c r="E437" s="292">
        <v>0</v>
      </c>
      <c r="F437" s="293">
        <v>22.27</v>
      </c>
      <c r="G437" s="293">
        <v>22.27</v>
      </c>
    </row>
    <row r="438" spans="1:7" ht="25.5">
      <c r="A438" s="289" t="s">
        <v>791</v>
      </c>
      <c r="B438" s="290"/>
      <c r="C438" s="289" t="s">
        <v>792</v>
      </c>
      <c r="D438" s="291" t="s">
        <v>13</v>
      </c>
      <c r="E438" s="292">
        <v>140.94999999999999</v>
      </c>
      <c r="F438" s="293">
        <v>274.16000000000003</v>
      </c>
      <c r="G438" s="293">
        <v>415.11</v>
      </c>
    </row>
    <row r="439" spans="1:7">
      <c r="A439" s="289" t="s">
        <v>793</v>
      </c>
      <c r="B439" s="290"/>
      <c r="C439" s="289" t="s">
        <v>794</v>
      </c>
      <c r="D439" s="291" t="s">
        <v>81</v>
      </c>
      <c r="E439" s="292">
        <v>0</v>
      </c>
      <c r="F439" s="293">
        <v>17.149999999999999</v>
      </c>
      <c r="G439" s="293">
        <v>17.149999999999999</v>
      </c>
    </row>
    <row r="440" spans="1:7">
      <c r="A440" s="289" t="s">
        <v>795</v>
      </c>
      <c r="B440" s="290"/>
      <c r="C440" s="289" t="s">
        <v>796</v>
      </c>
      <c r="D440" s="291" t="s">
        <v>81</v>
      </c>
      <c r="E440" s="292">
        <v>0</v>
      </c>
      <c r="F440" s="293">
        <v>8.56</v>
      </c>
      <c r="G440" s="293">
        <v>8.56</v>
      </c>
    </row>
    <row r="441" spans="1:7">
      <c r="A441" s="289" t="s">
        <v>797</v>
      </c>
      <c r="B441" s="290"/>
      <c r="C441" s="289" t="s">
        <v>798</v>
      </c>
      <c r="D441" s="291" t="s">
        <v>81</v>
      </c>
      <c r="E441" s="292">
        <v>0</v>
      </c>
      <c r="F441" s="293">
        <v>34.270000000000003</v>
      </c>
      <c r="G441" s="293">
        <v>34.270000000000003</v>
      </c>
    </row>
    <row r="442" spans="1:7">
      <c r="A442" s="289" t="s">
        <v>799</v>
      </c>
      <c r="B442" s="290"/>
      <c r="C442" s="289" t="s">
        <v>800</v>
      </c>
      <c r="D442" s="291" t="s">
        <v>81</v>
      </c>
      <c r="E442" s="292">
        <v>0</v>
      </c>
      <c r="F442" s="293">
        <v>17.149999999999999</v>
      </c>
      <c r="G442" s="293">
        <v>17.149999999999999</v>
      </c>
    </row>
    <row r="443" spans="1:7">
      <c r="A443" s="289" t="s">
        <v>801</v>
      </c>
      <c r="B443" s="290"/>
      <c r="C443" s="289" t="s">
        <v>802</v>
      </c>
      <c r="D443" s="291" t="s">
        <v>81</v>
      </c>
      <c r="E443" s="292">
        <v>0</v>
      </c>
      <c r="F443" s="293">
        <v>6.86</v>
      </c>
      <c r="G443" s="293">
        <v>6.86</v>
      </c>
    </row>
    <row r="444" spans="1:7">
      <c r="A444" s="285" t="s">
        <v>803</v>
      </c>
      <c r="B444" s="286" t="s">
        <v>804</v>
      </c>
      <c r="C444" s="287"/>
      <c r="D444" s="288"/>
      <c r="E444" s="294"/>
      <c r="F444" s="294"/>
      <c r="G444" s="294"/>
    </row>
    <row r="445" spans="1:7">
      <c r="A445" s="289" t="s">
        <v>805</v>
      </c>
      <c r="B445" s="290"/>
      <c r="C445" s="289" t="s">
        <v>806</v>
      </c>
      <c r="D445" s="291" t="s">
        <v>81</v>
      </c>
      <c r="E445" s="292">
        <v>0</v>
      </c>
      <c r="F445" s="293">
        <v>3.2</v>
      </c>
      <c r="G445" s="293">
        <v>3.2</v>
      </c>
    </row>
    <row r="446" spans="1:7">
      <c r="A446" s="289" t="s">
        <v>807</v>
      </c>
      <c r="B446" s="290"/>
      <c r="C446" s="289" t="s">
        <v>808</v>
      </c>
      <c r="D446" s="291" t="s">
        <v>81</v>
      </c>
      <c r="E446" s="292">
        <v>0</v>
      </c>
      <c r="F446" s="293">
        <v>2.09</v>
      </c>
      <c r="G446" s="293">
        <v>2.09</v>
      </c>
    </row>
    <row r="447" spans="1:7">
      <c r="A447" s="289" t="s">
        <v>809</v>
      </c>
      <c r="B447" s="290"/>
      <c r="C447" s="289" t="s">
        <v>810</v>
      </c>
      <c r="D447" s="291" t="s">
        <v>81</v>
      </c>
      <c r="E447" s="292">
        <v>0</v>
      </c>
      <c r="F447" s="293">
        <v>5.58</v>
      </c>
      <c r="G447" s="293">
        <v>5.58</v>
      </c>
    </row>
    <row r="448" spans="1:7">
      <c r="A448" s="289" t="s">
        <v>811</v>
      </c>
      <c r="B448" s="290"/>
      <c r="C448" s="289" t="s">
        <v>812</v>
      </c>
      <c r="D448" s="291" t="s">
        <v>13</v>
      </c>
      <c r="E448" s="292">
        <v>0</v>
      </c>
      <c r="F448" s="293">
        <v>60.99</v>
      </c>
      <c r="G448" s="293">
        <v>60.99</v>
      </c>
    </row>
    <row r="449" spans="1:7">
      <c r="A449" s="289" t="s">
        <v>813</v>
      </c>
      <c r="B449" s="290"/>
      <c r="C449" s="289" t="s">
        <v>814</v>
      </c>
      <c r="D449" s="291" t="s">
        <v>13</v>
      </c>
      <c r="E449" s="292">
        <v>0</v>
      </c>
      <c r="F449" s="293">
        <v>102.81</v>
      </c>
      <c r="G449" s="293">
        <v>102.81</v>
      </c>
    </row>
    <row r="450" spans="1:7">
      <c r="A450" s="285" t="s">
        <v>815</v>
      </c>
      <c r="B450" s="286" t="s">
        <v>816</v>
      </c>
      <c r="C450" s="287"/>
      <c r="D450" s="288"/>
      <c r="E450" s="294"/>
      <c r="F450" s="294"/>
      <c r="G450" s="294"/>
    </row>
    <row r="451" spans="1:7">
      <c r="A451" s="289" t="s">
        <v>817</v>
      </c>
      <c r="B451" s="290"/>
      <c r="C451" s="289" t="s">
        <v>818</v>
      </c>
      <c r="D451" s="291" t="s">
        <v>13</v>
      </c>
      <c r="E451" s="292">
        <v>0</v>
      </c>
      <c r="F451" s="293">
        <v>9.65</v>
      </c>
      <c r="G451" s="293">
        <v>9.65</v>
      </c>
    </row>
    <row r="452" spans="1:7">
      <c r="A452" s="285" t="s">
        <v>819</v>
      </c>
      <c r="B452" s="286" t="s">
        <v>820</v>
      </c>
      <c r="C452" s="287"/>
      <c r="D452" s="288"/>
      <c r="E452" s="294"/>
      <c r="F452" s="294"/>
      <c r="G452" s="294"/>
    </row>
    <row r="453" spans="1:7">
      <c r="A453" s="289" t="s">
        <v>821</v>
      </c>
      <c r="B453" s="290"/>
      <c r="C453" s="289" t="s">
        <v>822</v>
      </c>
      <c r="D453" s="291" t="s">
        <v>13</v>
      </c>
      <c r="E453" s="292">
        <v>0</v>
      </c>
      <c r="F453" s="293">
        <v>15.54</v>
      </c>
      <c r="G453" s="293">
        <v>15.54</v>
      </c>
    </row>
    <row r="454" spans="1:7">
      <c r="A454" s="285" t="s">
        <v>823</v>
      </c>
      <c r="B454" s="286" t="s">
        <v>824</v>
      </c>
      <c r="C454" s="287"/>
      <c r="D454" s="288"/>
      <c r="E454" s="294"/>
      <c r="F454" s="294"/>
      <c r="G454" s="294"/>
    </row>
    <row r="455" spans="1:7" ht="25.5">
      <c r="A455" s="289" t="s">
        <v>825</v>
      </c>
      <c r="B455" s="290"/>
      <c r="C455" s="289" t="s">
        <v>7606</v>
      </c>
      <c r="D455" s="291" t="s">
        <v>81</v>
      </c>
      <c r="E455" s="292">
        <v>0.48</v>
      </c>
      <c r="F455" s="293">
        <v>5.58</v>
      </c>
      <c r="G455" s="293">
        <v>6.06</v>
      </c>
    </row>
    <row r="456" spans="1:7">
      <c r="A456" s="289" t="s">
        <v>826</v>
      </c>
      <c r="B456" s="290"/>
      <c r="C456" s="289" t="s">
        <v>827</v>
      </c>
      <c r="D456" s="291" t="s">
        <v>81</v>
      </c>
      <c r="E456" s="292">
        <v>0</v>
      </c>
      <c r="F456" s="293">
        <v>2.79</v>
      </c>
      <c r="G456" s="293">
        <v>2.79</v>
      </c>
    </row>
    <row r="457" spans="1:7">
      <c r="A457" s="289" t="s">
        <v>828</v>
      </c>
      <c r="B457" s="290"/>
      <c r="C457" s="289" t="s">
        <v>829</v>
      </c>
      <c r="D457" s="291" t="s">
        <v>81</v>
      </c>
      <c r="E457" s="292">
        <v>0</v>
      </c>
      <c r="F457" s="293">
        <v>5.58</v>
      </c>
      <c r="G457" s="293">
        <v>5.58</v>
      </c>
    </row>
    <row r="458" spans="1:7" ht="25.5">
      <c r="A458" s="289" t="s">
        <v>830</v>
      </c>
      <c r="B458" s="290"/>
      <c r="C458" s="289" t="s">
        <v>7607</v>
      </c>
      <c r="D458" s="291" t="s">
        <v>56</v>
      </c>
      <c r="E458" s="292">
        <v>3.81</v>
      </c>
      <c r="F458" s="293">
        <v>8.36</v>
      </c>
      <c r="G458" s="293">
        <v>12.17</v>
      </c>
    </row>
    <row r="459" spans="1:7" ht="25.5">
      <c r="A459" s="289" t="s">
        <v>831</v>
      </c>
      <c r="B459" s="290"/>
      <c r="C459" s="289" t="s">
        <v>832</v>
      </c>
      <c r="D459" s="291" t="s">
        <v>56</v>
      </c>
      <c r="E459" s="292">
        <v>0</v>
      </c>
      <c r="F459" s="293">
        <v>8.36</v>
      </c>
      <c r="G459" s="293">
        <v>8.36</v>
      </c>
    </row>
    <row r="460" spans="1:7">
      <c r="A460" s="285" t="s">
        <v>8190</v>
      </c>
      <c r="B460" s="286" t="s">
        <v>8191</v>
      </c>
      <c r="C460" s="287"/>
      <c r="D460" s="288"/>
      <c r="E460" s="294"/>
      <c r="F460" s="294"/>
      <c r="G460" s="294"/>
    </row>
    <row r="461" spans="1:7">
      <c r="A461" s="289" t="s">
        <v>8192</v>
      </c>
      <c r="B461" s="290"/>
      <c r="C461" s="289" t="s">
        <v>8193</v>
      </c>
      <c r="D461" s="291" t="s">
        <v>56</v>
      </c>
      <c r="E461" s="292">
        <v>23.54</v>
      </c>
      <c r="F461" s="293">
        <v>12.37</v>
      </c>
      <c r="G461" s="293">
        <v>35.909999999999997</v>
      </c>
    </row>
    <row r="462" spans="1:7">
      <c r="A462" s="280" t="s">
        <v>833</v>
      </c>
      <c r="B462" s="281" t="s">
        <v>834</v>
      </c>
      <c r="C462" s="284"/>
      <c r="D462" s="283"/>
      <c r="E462" s="295"/>
      <c r="F462" s="295"/>
      <c r="G462" s="295"/>
    </row>
    <row r="463" spans="1:7">
      <c r="A463" s="285" t="s">
        <v>835</v>
      </c>
      <c r="B463" s="286" t="s">
        <v>836</v>
      </c>
      <c r="C463" s="287"/>
      <c r="D463" s="288"/>
      <c r="E463" s="294"/>
      <c r="F463" s="294"/>
      <c r="G463" s="294"/>
    </row>
    <row r="464" spans="1:7" ht="25.5">
      <c r="A464" s="289" t="s">
        <v>837</v>
      </c>
      <c r="B464" s="290"/>
      <c r="C464" s="289" t="s">
        <v>838</v>
      </c>
      <c r="D464" s="291" t="s">
        <v>106</v>
      </c>
      <c r="E464" s="292">
        <v>15.48</v>
      </c>
      <c r="F464" s="293">
        <v>75.28</v>
      </c>
      <c r="G464" s="293">
        <v>90.76</v>
      </c>
    </row>
    <row r="465" spans="1:7">
      <c r="A465" s="285" t="s">
        <v>839</v>
      </c>
      <c r="B465" s="286" t="s">
        <v>840</v>
      </c>
      <c r="C465" s="287"/>
      <c r="D465" s="288"/>
      <c r="E465" s="294"/>
      <c r="F465" s="294"/>
      <c r="G465" s="294"/>
    </row>
    <row r="466" spans="1:7" ht="25.5">
      <c r="A466" s="289" t="s">
        <v>841</v>
      </c>
      <c r="B466" s="290"/>
      <c r="C466" s="289" t="s">
        <v>842</v>
      </c>
      <c r="D466" s="291" t="s">
        <v>106</v>
      </c>
      <c r="E466" s="292">
        <v>77.67</v>
      </c>
      <c r="F466" s="293">
        <v>8.36</v>
      </c>
      <c r="G466" s="293">
        <v>86.03</v>
      </c>
    </row>
    <row r="467" spans="1:7" ht="25.5">
      <c r="A467" s="289" t="s">
        <v>843</v>
      </c>
      <c r="B467" s="290"/>
      <c r="C467" s="289" t="s">
        <v>844</v>
      </c>
      <c r="D467" s="291" t="s">
        <v>106</v>
      </c>
      <c r="E467" s="292">
        <v>79.03</v>
      </c>
      <c r="F467" s="293">
        <v>8.36</v>
      </c>
      <c r="G467" s="293">
        <v>87.39</v>
      </c>
    </row>
    <row r="468" spans="1:7" ht="25.5">
      <c r="A468" s="289" t="s">
        <v>845</v>
      </c>
      <c r="B468" s="290"/>
      <c r="C468" s="289" t="s">
        <v>846</v>
      </c>
      <c r="D468" s="291" t="s">
        <v>106</v>
      </c>
      <c r="E468" s="292">
        <v>90.17</v>
      </c>
      <c r="F468" s="293">
        <v>8.36</v>
      </c>
      <c r="G468" s="293">
        <v>98.53</v>
      </c>
    </row>
    <row r="469" spans="1:7">
      <c r="A469" s="289" t="s">
        <v>847</v>
      </c>
      <c r="B469" s="290"/>
      <c r="C469" s="289" t="s">
        <v>848</v>
      </c>
      <c r="D469" s="291" t="s">
        <v>106</v>
      </c>
      <c r="E469" s="292">
        <v>80.17</v>
      </c>
      <c r="F469" s="293">
        <v>8.36</v>
      </c>
      <c r="G469" s="293">
        <v>88.53</v>
      </c>
    </row>
    <row r="470" spans="1:7">
      <c r="A470" s="285" t="s">
        <v>849</v>
      </c>
      <c r="B470" s="286" t="s">
        <v>850</v>
      </c>
      <c r="C470" s="287"/>
      <c r="D470" s="288"/>
      <c r="E470" s="294"/>
      <c r="F470" s="294"/>
      <c r="G470" s="294"/>
    </row>
    <row r="471" spans="1:7">
      <c r="A471" s="289" t="s">
        <v>851</v>
      </c>
      <c r="B471" s="290"/>
      <c r="C471" s="289" t="s">
        <v>852</v>
      </c>
      <c r="D471" s="291" t="s">
        <v>106</v>
      </c>
      <c r="E471" s="292">
        <v>11.44</v>
      </c>
      <c r="F471" s="293">
        <v>0</v>
      </c>
      <c r="G471" s="293">
        <v>11.44</v>
      </c>
    </row>
    <row r="472" spans="1:7">
      <c r="A472" s="289" t="s">
        <v>853</v>
      </c>
      <c r="B472" s="290"/>
      <c r="C472" s="289" t="s">
        <v>854</v>
      </c>
      <c r="D472" s="291" t="s">
        <v>106</v>
      </c>
      <c r="E472" s="292">
        <v>21.46</v>
      </c>
      <c r="F472" s="293">
        <v>0</v>
      </c>
      <c r="G472" s="293">
        <v>21.46</v>
      </c>
    </row>
    <row r="473" spans="1:7">
      <c r="A473" s="289" t="s">
        <v>855</v>
      </c>
      <c r="B473" s="290"/>
      <c r="C473" s="289" t="s">
        <v>856</v>
      </c>
      <c r="D473" s="291" t="s">
        <v>106</v>
      </c>
      <c r="E473" s="292">
        <v>26.64</v>
      </c>
      <c r="F473" s="293">
        <v>0</v>
      </c>
      <c r="G473" s="293">
        <v>26.64</v>
      </c>
    </row>
    <row r="474" spans="1:7">
      <c r="A474" s="289" t="s">
        <v>857</v>
      </c>
      <c r="B474" s="290"/>
      <c r="C474" s="289" t="s">
        <v>858</v>
      </c>
      <c r="D474" s="291" t="s">
        <v>106</v>
      </c>
      <c r="E474" s="292">
        <v>30.3</v>
      </c>
      <c r="F474" s="293">
        <v>0</v>
      </c>
      <c r="G474" s="293">
        <v>30.3</v>
      </c>
    </row>
    <row r="475" spans="1:7">
      <c r="A475" s="289" t="s">
        <v>859</v>
      </c>
      <c r="B475" s="290"/>
      <c r="C475" s="289" t="s">
        <v>860</v>
      </c>
      <c r="D475" s="291" t="s">
        <v>861</v>
      </c>
      <c r="E475" s="292">
        <v>1.52</v>
      </c>
      <c r="F475" s="293">
        <v>0</v>
      </c>
      <c r="G475" s="293">
        <v>1.52</v>
      </c>
    </row>
    <row r="476" spans="1:7" ht="25.5">
      <c r="A476" s="289" t="s">
        <v>862</v>
      </c>
      <c r="B476" s="290"/>
      <c r="C476" s="289" t="s">
        <v>7608</v>
      </c>
      <c r="D476" s="291" t="s">
        <v>106</v>
      </c>
      <c r="E476" s="292">
        <v>9.5</v>
      </c>
      <c r="F476" s="293">
        <v>0</v>
      </c>
      <c r="G476" s="293">
        <v>9.5</v>
      </c>
    </row>
    <row r="477" spans="1:7">
      <c r="A477" s="285" t="s">
        <v>863</v>
      </c>
      <c r="B477" s="286" t="s">
        <v>864</v>
      </c>
      <c r="C477" s="287"/>
      <c r="D477" s="288"/>
      <c r="E477" s="294"/>
      <c r="F477" s="294"/>
      <c r="G477" s="294"/>
    </row>
    <row r="478" spans="1:7">
      <c r="A478" s="289" t="s">
        <v>866</v>
      </c>
      <c r="B478" s="290"/>
      <c r="C478" s="289" t="s">
        <v>7609</v>
      </c>
      <c r="D478" s="291" t="s">
        <v>865</v>
      </c>
      <c r="E478" s="292">
        <v>29.85</v>
      </c>
      <c r="F478" s="293">
        <v>0</v>
      </c>
      <c r="G478" s="293">
        <v>29.85</v>
      </c>
    </row>
    <row r="479" spans="1:7">
      <c r="A479" s="289" t="s">
        <v>867</v>
      </c>
      <c r="B479" s="290"/>
      <c r="C479" s="289" t="s">
        <v>868</v>
      </c>
      <c r="D479" s="291" t="s">
        <v>106</v>
      </c>
      <c r="E479" s="292">
        <v>22.87</v>
      </c>
      <c r="F479" s="293">
        <v>0</v>
      </c>
      <c r="G479" s="293">
        <v>22.87</v>
      </c>
    </row>
    <row r="480" spans="1:7" ht="25.5">
      <c r="A480" s="289" t="s">
        <v>869</v>
      </c>
      <c r="B480" s="290"/>
      <c r="C480" s="289" t="s">
        <v>870</v>
      </c>
      <c r="D480" s="291" t="s">
        <v>865</v>
      </c>
      <c r="E480" s="292">
        <v>766.67</v>
      </c>
      <c r="F480" s="293">
        <v>0</v>
      </c>
      <c r="G480" s="293">
        <v>766.67</v>
      </c>
    </row>
    <row r="481" spans="1:7">
      <c r="A481" s="285" t="s">
        <v>871</v>
      </c>
      <c r="B481" s="286" t="s">
        <v>872</v>
      </c>
      <c r="C481" s="287"/>
      <c r="D481" s="288"/>
      <c r="E481" s="294"/>
      <c r="F481" s="294"/>
      <c r="G481" s="294"/>
    </row>
    <row r="482" spans="1:7">
      <c r="A482" s="289" t="s">
        <v>873</v>
      </c>
      <c r="B482" s="290"/>
      <c r="C482" s="289" t="s">
        <v>874</v>
      </c>
      <c r="D482" s="291" t="s">
        <v>106</v>
      </c>
      <c r="E482" s="292">
        <v>3.25</v>
      </c>
      <c r="F482" s="293">
        <v>0</v>
      </c>
      <c r="G482" s="293">
        <v>3.25</v>
      </c>
    </row>
    <row r="483" spans="1:7">
      <c r="A483" s="289" t="s">
        <v>875</v>
      </c>
      <c r="B483" s="290"/>
      <c r="C483" s="289" t="s">
        <v>876</v>
      </c>
      <c r="D483" s="291" t="s">
        <v>106</v>
      </c>
      <c r="E483" s="292">
        <v>4.54</v>
      </c>
      <c r="F483" s="293">
        <v>0</v>
      </c>
      <c r="G483" s="293">
        <v>4.54</v>
      </c>
    </row>
    <row r="484" spans="1:7" ht="25.5">
      <c r="A484" s="289" t="s">
        <v>877</v>
      </c>
      <c r="B484" s="290"/>
      <c r="C484" s="289" t="s">
        <v>878</v>
      </c>
      <c r="D484" s="291" t="s">
        <v>106</v>
      </c>
      <c r="E484" s="292">
        <v>6.78</v>
      </c>
      <c r="F484" s="293">
        <v>0</v>
      </c>
      <c r="G484" s="293">
        <v>6.78</v>
      </c>
    </row>
    <row r="485" spans="1:7" ht="25.5">
      <c r="A485" s="289" t="s">
        <v>879</v>
      </c>
      <c r="B485" s="290"/>
      <c r="C485" s="289" t="s">
        <v>880</v>
      </c>
      <c r="D485" s="291" t="s">
        <v>106</v>
      </c>
      <c r="E485" s="292">
        <v>7.49</v>
      </c>
      <c r="F485" s="293">
        <v>0</v>
      </c>
      <c r="G485" s="293">
        <v>7.49</v>
      </c>
    </row>
    <row r="486" spans="1:7" ht="25.5">
      <c r="A486" s="289" t="s">
        <v>881</v>
      </c>
      <c r="B486" s="290"/>
      <c r="C486" s="289" t="s">
        <v>882</v>
      </c>
      <c r="D486" s="291" t="s">
        <v>106</v>
      </c>
      <c r="E486" s="292">
        <v>10.02</v>
      </c>
      <c r="F486" s="293">
        <v>0</v>
      </c>
      <c r="G486" s="293">
        <v>10.02</v>
      </c>
    </row>
    <row r="487" spans="1:7" ht="25.5">
      <c r="A487" s="289" t="s">
        <v>883</v>
      </c>
      <c r="B487" s="290"/>
      <c r="C487" s="289" t="s">
        <v>884</v>
      </c>
      <c r="D487" s="291" t="s">
        <v>106</v>
      </c>
      <c r="E487" s="292">
        <v>15.01</v>
      </c>
      <c r="F487" s="293">
        <v>0</v>
      </c>
      <c r="G487" s="293">
        <v>15.01</v>
      </c>
    </row>
    <row r="488" spans="1:7" ht="25.5">
      <c r="A488" s="289" t="s">
        <v>885</v>
      </c>
      <c r="B488" s="290"/>
      <c r="C488" s="289" t="s">
        <v>886</v>
      </c>
      <c r="D488" s="291" t="s">
        <v>106</v>
      </c>
      <c r="E488" s="292">
        <v>19.989999999999998</v>
      </c>
      <c r="F488" s="293">
        <v>0</v>
      </c>
      <c r="G488" s="293">
        <v>19.989999999999998</v>
      </c>
    </row>
    <row r="489" spans="1:7" ht="25.5">
      <c r="A489" s="289" t="s">
        <v>887</v>
      </c>
      <c r="B489" s="290"/>
      <c r="C489" s="289" t="s">
        <v>888</v>
      </c>
      <c r="D489" s="291" t="s">
        <v>861</v>
      </c>
      <c r="E489" s="292">
        <v>0.97</v>
      </c>
      <c r="F489" s="293">
        <v>0</v>
      </c>
      <c r="G489" s="293">
        <v>0.97</v>
      </c>
    </row>
    <row r="490" spans="1:7">
      <c r="A490" s="289" t="s">
        <v>889</v>
      </c>
      <c r="B490" s="290"/>
      <c r="C490" s="289" t="s">
        <v>890</v>
      </c>
      <c r="D490" s="291" t="s">
        <v>106</v>
      </c>
      <c r="E490" s="292">
        <v>7.81</v>
      </c>
      <c r="F490" s="293">
        <v>0</v>
      </c>
      <c r="G490" s="293">
        <v>7.81</v>
      </c>
    </row>
    <row r="491" spans="1:7" ht="25.5">
      <c r="A491" s="289" t="s">
        <v>891</v>
      </c>
      <c r="B491" s="290"/>
      <c r="C491" s="289" t="s">
        <v>892</v>
      </c>
      <c r="D491" s="291" t="s">
        <v>106</v>
      </c>
      <c r="E491" s="292">
        <v>10.77</v>
      </c>
      <c r="F491" s="293">
        <v>0</v>
      </c>
      <c r="G491" s="293">
        <v>10.77</v>
      </c>
    </row>
    <row r="492" spans="1:7" ht="25.5">
      <c r="A492" s="289" t="s">
        <v>893</v>
      </c>
      <c r="B492" s="290"/>
      <c r="C492" s="289" t="s">
        <v>894</v>
      </c>
      <c r="D492" s="291" t="s">
        <v>106</v>
      </c>
      <c r="E492" s="292">
        <v>11.25</v>
      </c>
      <c r="F492" s="293">
        <v>0</v>
      </c>
      <c r="G492" s="293">
        <v>11.25</v>
      </c>
    </row>
    <row r="493" spans="1:7" ht="25.5">
      <c r="A493" s="289" t="s">
        <v>895</v>
      </c>
      <c r="B493" s="290"/>
      <c r="C493" s="289" t="s">
        <v>896</v>
      </c>
      <c r="D493" s="291" t="s">
        <v>106</v>
      </c>
      <c r="E493" s="292">
        <v>14.37</v>
      </c>
      <c r="F493" s="293">
        <v>0</v>
      </c>
      <c r="G493" s="293">
        <v>14.37</v>
      </c>
    </row>
    <row r="494" spans="1:7" ht="25.5">
      <c r="A494" s="289" t="s">
        <v>897</v>
      </c>
      <c r="B494" s="290"/>
      <c r="C494" s="289" t="s">
        <v>898</v>
      </c>
      <c r="D494" s="291" t="s">
        <v>106</v>
      </c>
      <c r="E494" s="292">
        <v>21.55</v>
      </c>
      <c r="F494" s="293">
        <v>0</v>
      </c>
      <c r="G494" s="293">
        <v>21.55</v>
      </c>
    </row>
    <row r="495" spans="1:7" ht="25.5">
      <c r="A495" s="289" t="s">
        <v>899</v>
      </c>
      <c r="B495" s="290"/>
      <c r="C495" s="289" t="s">
        <v>900</v>
      </c>
      <c r="D495" s="291" t="s">
        <v>106</v>
      </c>
      <c r="E495" s="292">
        <v>28.72</v>
      </c>
      <c r="F495" s="293">
        <v>0</v>
      </c>
      <c r="G495" s="293">
        <v>28.72</v>
      </c>
    </row>
    <row r="496" spans="1:7">
      <c r="A496" s="289" t="s">
        <v>901</v>
      </c>
      <c r="B496" s="290"/>
      <c r="C496" s="289" t="s">
        <v>902</v>
      </c>
      <c r="D496" s="291" t="s">
        <v>861</v>
      </c>
      <c r="E496" s="292">
        <v>1.39</v>
      </c>
      <c r="F496" s="293">
        <v>0</v>
      </c>
      <c r="G496" s="293">
        <v>1.39</v>
      </c>
    </row>
    <row r="497" spans="1:7">
      <c r="A497" s="280" t="s">
        <v>903</v>
      </c>
      <c r="B497" s="281" t="s">
        <v>904</v>
      </c>
      <c r="C497" s="284"/>
      <c r="D497" s="283"/>
      <c r="E497" s="295"/>
      <c r="F497" s="295"/>
      <c r="G497" s="295"/>
    </row>
    <row r="498" spans="1:7">
      <c r="A498" s="285" t="s">
        <v>905</v>
      </c>
      <c r="B498" s="286" t="s">
        <v>906</v>
      </c>
      <c r="C498" s="287"/>
      <c r="D498" s="288"/>
      <c r="E498" s="294"/>
      <c r="F498" s="294"/>
      <c r="G498" s="294"/>
    </row>
    <row r="499" spans="1:7">
      <c r="A499" s="289" t="s">
        <v>907</v>
      </c>
      <c r="B499" s="290"/>
      <c r="C499" s="289" t="s">
        <v>908</v>
      </c>
      <c r="D499" s="291" t="s">
        <v>106</v>
      </c>
      <c r="E499" s="292">
        <v>0</v>
      </c>
      <c r="F499" s="293">
        <v>34.86</v>
      </c>
      <c r="G499" s="293">
        <v>34.86</v>
      </c>
    </row>
    <row r="500" spans="1:7">
      <c r="A500" s="289" t="s">
        <v>909</v>
      </c>
      <c r="B500" s="290"/>
      <c r="C500" s="289" t="s">
        <v>910</v>
      </c>
      <c r="D500" s="291" t="s">
        <v>106</v>
      </c>
      <c r="E500" s="292">
        <v>0</v>
      </c>
      <c r="F500" s="293">
        <v>43.5</v>
      </c>
      <c r="G500" s="293">
        <v>43.5</v>
      </c>
    </row>
    <row r="501" spans="1:7">
      <c r="A501" s="285" t="s">
        <v>911</v>
      </c>
      <c r="B501" s="286" t="s">
        <v>912</v>
      </c>
      <c r="C501" s="287"/>
      <c r="D501" s="288"/>
      <c r="E501" s="294"/>
      <c r="F501" s="294"/>
      <c r="G501" s="294"/>
    </row>
    <row r="502" spans="1:7">
      <c r="A502" s="289" t="s">
        <v>913</v>
      </c>
      <c r="B502" s="290"/>
      <c r="C502" s="289" t="s">
        <v>7610</v>
      </c>
      <c r="D502" s="291" t="s">
        <v>106</v>
      </c>
      <c r="E502" s="292">
        <v>0</v>
      </c>
      <c r="F502" s="293">
        <v>41.82</v>
      </c>
      <c r="G502" s="293">
        <v>41.82</v>
      </c>
    </row>
    <row r="503" spans="1:7">
      <c r="A503" s="289" t="s">
        <v>914</v>
      </c>
      <c r="B503" s="290"/>
      <c r="C503" s="289" t="s">
        <v>7611</v>
      </c>
      <c r="D503" s="291" t="s">
        <v>106</v>
      </c>
      <c r="E503" s="292">
        <v>0</v>
      </c>
      <c r="F503" s="293">
        <v>54.08</v>
      </c>
      <c r="G503" s="293">
        <v>54.08</v>
      </c>
    </row>
    <row r="504" spans="1:7">
      <c r="A504" s="285" t="s">
        <v>915</v>
      </c>
      <c r="B504" s="286" t="s">
        <v>916</v>
      </c>
      <c r="C504" s="287"/>
      <c r="D504" s="288"/>
      <c r="E504" s="294"/>
      <c r="F504" s="294"/>
      <c r="G504" s="294"/>
    </row>
    <row r="505" spans="1:7">
      <c r="A505" s="289" t="s">
        <v>917</v>
      </c>
      <c r="B505" s="290"/>
      <c r="C505" s="289" t="s">
        <v>918</v>
      </c>
      <c r="D505" s="291" t="s">
        <v>106</v>
      </c>
      <c r="E505" s="292">
        <v>0</v>
      </c>
      <c r="F505" s="293">
        <v>5.99</v>
      </c>
      <c r="G505" s="293">
        <v>5.99</v>
      </c>
    </row>
    <row r="506" spans="1:7">
      <c r="A506" s="289" t="s">
        <v>919</v>
      </c>
      <c r="B506" s="290"/>
      <c r="C506" s="289" t="s">
        <v>920</v>
      </c>
      <c r="D506" s="291" t="s">
        <v>106</v>
      </c>
      <c r="E506" s="292">
        <v>0</v>
      </c>
      <c r="F506" s="293">
        <v>13</v>
      </c>
      <c r="G506" s="293">
        <v>13</v>
      </c>
    </row>
    <row r="507" spans="1:7">
      <c r="A507" s="289" t="s">
        <v>921</v>
      </c>
      <c r="B507" s="290"/>
      <c r="C507" s="289" t="s">
        <v>922</v>
      </c>
      <c r="D507" s="291" t="s">
        <v>106</v>
      </c>
      <c r="E507" s="292">
        <v>14.2</v>
      </c>
      <c r="F507" s="293">
        <v>46.84</v>
      </c>
      <c r="G507" s="293">
        <v>61.04</v>
      </c>
    </row>
    <row r="508" spans="1:7">
      <c r="A508" s="285" t="s">
        <v>923</v>
      </c>
      <c r="B508" s="286" t="s">
        <v>924</v>
      </c>
      <c r="C508" s="287"/>
      <c r="D508" s="288"/>
      <c r="E508" s="294"/>
      <c r="F508" s="294"/>
      <c r="G508" s="294"/>
    </row>
    <row r="509" spans="1:7">
      <c r="A509" s="289" t="s">
        <v>925</v>
      </c>
      <c r="B509" s="290"/>
      <c r="C509" s="289" t="s">
        <v>926</v>
      </c>
      <c r="D509" s="291" t="s">
        <v>106</v>
      </c>
      <c r="E509" s="292">
        <v>0</v>
      </c>
      <c r="F509" s="293">
        <v>43.06</v>
      </c>
      <c r="G509" s="293">
        <v>43.06</v>
      </c>
    </row>
    <row r="510" spans="1:7">
      <c r="A510" s="285" t="s">
        <v>927</v>
      </c>
      <c r="B510" s="286" t="s">
        <v>928</v>
      </c>
      <c r="C510" s="287"/>
      <c r="D510" s="288"/>
      <c r="E510" s="294"/>
      <c r="F510" s="294"/>
      <c r="G510" s="294"/>
    </row>
    <row r="511" spans="1:7">
      <c r="A511" s="289" t="s">
        <v>929</v>
      </c>
      <c r="B511" s="290"/>
      <c r="C511" s="289" t="s">
        <v>930</v>
      </c>
      <c r="D511" s="291" t="s">
        <v>106</v>
      </c>
      <c r="E511" s="292">
        <v>0</v>
      </c>
      <c r="F511" s="293">
        <v>8.36</v>
      </c>
      <c r="G511" s="293">
        <v>8.36</v>
      </c>
    </row>
    <row r="512" spans="1:7">
      <c r="A512" s="280" t="s">
        <v>931</v>
      </c>
      <c r="B512" s="281" t="s">
        <v>932</v>
      </c>
      <c r="C512" s="284"/>
      <c r="D512" s="283"/>
      <c r="E512" s="295"/>
      <c r="F512" s="295"/>
      <c r="G512" s="295"/>
    </row>
    <row r="513" spans="1:7">
      <c r="A513" s="285" t="s">
        <v>933</v>
      </c>
      <c r="B513" s="286" t="s">
        <v>934</v>
      </c>
      <c r="C513" s="287"/>
      <c r="D513" s="288"/>
      <c r="E513" s="294"/>
      <c r="F513" s="294"/>
      <c r="G513" s="294"/>
    </row>
    <row r="514" spans="1:7">
      <c r="A514" s="289" t="s">
        <v>935</v>
      </c>
      <c r="B514" s="290"/>
      <c r="C514" s="289" t="s">
        <v>936</v>
      </c>
      <c r="D514" s="291" t="s">
        <v>106</v>
      </c>
      <c r="E514" s="292">
        <v>8.81</v>
      </c>
      <c r="F514" s="293">
        <v>0.2</v>
      </c>
      <c r="G514" s="293">
        <v>9.01</v>
      </c>
    </row>
    <row r="515" spans="1:7">
      <c r="A515" s="289" t="s">
        <v>937</v>
      </c>
      <c r="B515" s="290"/>
      <c r="C515" s="289" t="s">
        <v>938</v>
      </c>
      <c r="D515" s="291" t="s">
        <v>106</v>
      </c>
      <c r="E515" s="292">
        <v>9.0399999999999991</v>
      </c>
      <c r="F515" s="293">
        <v>0.2</v>
      </c>
      <c r="G515" s="293">
        <v>9.24</v>
      </c>
    </row>
    <row r="516" spans="1:7">
      <c r="A516" s="289" t="s">
        <v>939</v>
      </c>
      <c r="B516" s="290"/>
      <c r="C516" s="289" t="s">
        <v>940</v>
      </c>
      <c r="D516" s="291" t="s">
        <v>106</v>
      </c>
      <c r="E516" s="292">
        <v>14.53</v>
      </c>
      <c r="F516" s="293">
        <v>0.65</v>
      </c>
      <c r="G516" s="293">
        <v>15.18</v>
      </c>
    </row>
    <row r="517" spans="1:7">
      <c r="A517" s="289" t="s">
        <v>941</v>
      </c>
      <c r="B517" s="290"/>
      <c r="C517" s="289" t="s">
        <v>7612</v>
      </c>
      <c r="D517" s="291" t="s">
        <v>106</v>
      </c>
      <c r="E517" s="292">
        <v>8.4</v>
      </c>
      <c r="F517" s="293">
        <v>0</v>
      </c>
      <c r="G517" s="293">
        <v>8.4</v>
      </c>
    </row>
    <row r="518" spans="1:7">
      <c r="A518" s="285" t="s">
        <v>942</v>
      </c>
      <c r="B518" s="286" t="s">
        <v>943</v>
      </c>
      <c r="C518" s="287"/>
      <c r="D518" s="288"/>
      <c r="E518" s="294"/>
      <c r="F518" s="294"/>
      <c r="G518" s="294"/>
    </row>
    <row r="519" spans="1:7">
      <c r="A519" s="289" t="s">
        <v>944</v>
      </c>
      <c r="B519" s="290"/>
      <c r="C519" s="289" t="s">
        <v>7613</v>
      </c>
      <c r="D519" s="291" t="s">
        <v>106</v>
      </c>
      <c r="E519" s="292">
        <v>5.45</v>
      </c>
      <c r="F519" s="293">
        <v>0.89</v>
      </c>
      <c r="G519" s="293">
        <v>6.34</v>
      </c>
    </row>
    <row r="520" spans="1:7">
      <c r="A520" s="289" t="s">
        <v>945</v>
      </c>
      <c r="B520" s="290"/>
      <c r="C520" s="289" t="s">
        <v>7614</v>
      </c>
      <c r="D520" s="291" t="s">
        <v>106</v>
      </c>
      <c r="E520" s="292">
        <v>6.15</v>
      </c>
      <c r="F520" s="293">
        <v>1.01</v>
      </c>
      <c r="G520" s="293">
        <v>7.16</v>
      </c>
    </row>
    <row r="521" spans="1:7">
      <c r="A521" s="289" t="s">
        <v>946</v>
      </c>
      <c r="B521" s="290"/>
      <c r="C521" s="289" t="s">
        <v>7615</v>
      </c>
      <c r="D521" s="291" t="s">
        <v>106</v>
      </c>
      <c r="E521" s="292">
        <v>11.04</v>
      </c>
      <c r="F521" s="293">
        <v>0.57999999999999996</v>
      </c>
      <c r="G521" s="293">
        <v>11.62</v>
      </c>
    </row>
    <row r="522" spans="1:7" ht="25.5">
      <c r="A522" s="289" t="s">
        <v>947</v>
      </c>
      <c r="B522" s="290"/>
      <c r="C522" s="289" t="s">
        <v>7616</v>
      </c>
      <c r="D522" s="291" t="s">
        <v>106</v>
      </c>
      <c r="E522" s="292">
        <v>11.7</v>
      </c>
      <c r="F522" s="293">
        <v>0.55000000000000004</v>
      </c>
      <c r="G522" s="293">
        <v>12.25</v>
      </c>
    </row>
    <row r="523" spans="1:7">
      <c r="A523" s="285" t="s">
        <v>948</v>
      </c>
      <c r="B523" s="286" t="s">
        <v>949</v>
      </c>
      <c r="C523" s="287"/>
      <c r="D523" s="288"/>
      <c r="E523" s="294"/>
      <c r="F523" s="294"/>
      <c r="G523" s="294"/>
    </row>
    <row r="524" spans="1:7">
      <c r="A524" s="289" t="s">
        <v>950</v>
      </c>
      <c r="B524" s="290"/>
      <c r="C524" s="289" t="s">
        <v>951</v>
      </c>
      <c r="D524" s="291" t="s">
        <v>106</v>
      </c>
      <c r="E524" s="292">
        <v>27.01</v>
      </c>
      <c r="F524" s="293">
        <v>1.3</v>
      </c>
      <c r="G524" s="293">
        <v>28.31</v>
      </c>
    </row>
    <row r="525" spans="1:7">
      <c r="A525" s="289" t="s">
        <v>952</v>
      </c>
      <c r="B525" s="290"/>
      <c r="C525" s="289" t="s">
        <v>953</v>
      </c>
      <c r="D525" s="291" t="s">
        <v>106</v>
      </c>
      <c r="E525" s="292">
        <v>22.77</v>
      </c>
      <c r="F525" s="293">
        <v>1.05</v>
      </c>
      <c r="G525" s="293">
        <v>23.82</v>
      </c>
    </row>
    <row r="526" spans="1:7">
      <c r="A526" s="285" t="s">
        <v>954</v>
      </c>
      <c r="B526" s="286" t="s">
        <v>955</v>
      </c>
      <c r="C526" s="287"/>
      <c r="D526" s="288"/>
      <c r="E526" s="294"/>
      <c r="F526" s="294"/>
      <c r="G526" s="294"/>
    </row>
    <row r="527" spans="1:7" ht="25.5">
      <c r="A527" s="289" t="s">
        <v>956</v>
      </c>
      <c r="B527" s="290"/>
      <c r="C527" s="289" t="s">
        <v>957</v>
      </c>
      <c r="D527" s="291" t="s">
        <v>106</v>
      </c>
      <c r="E527" s="292">
        <v>265.87</v>
      </c>
      <c r="F527" s="293">
        <v>0</v>
      </c>
      <c r="G527" s="293">
        <v>265.87</v>
      </c>
    </row>
    <row r="528" spans="1:7">
      <c r="A528" s="285" t="s">
        <v>958</v>
      </c>
      <c r="B528" s="286" t="s">
        <v>959</v>
      </c>
      <c r="C528" s="287"/>
      <c r="D528" s="288"/>
      <c r="E528" s="294"/>
      <c r="F528" s="294"/>
      <c r="G528" s="294"/>
    </row>
    <row r="529" spans="1:7">
      <c r="A529" s="289" t="s">
        <v>960</v>
      </c>
      <c r="B529" s="290"/>
      <c r="C529" s="289" t="s">
        <v>961</v>
      </c>
      <c r="D529" s="291" t="s">
        <v>106</v>
      </c>
      <c r="E529" s="292">
        <v>3.57</v>
      </c>
      <c r="F529" s="293">
        <v>0.08</v>
      </c>
      <c r="G529" s="293">
        <v>3.65</v>
      </c>
    </row>
    <row r="530" spans="1:7">
      <c r="A530" s="285" t="s">
        <v>962</v>
      </c>
      <c r="B530" s="286" t="s">
        <v>963</v>
      </c>
      <c r="C530" s="287"/>
      <c r="D530" s="288"/>
      <c r="E530" s="294"/>
      <c r="F530" s="294"/>
      <c r="G530" s="294"/>
    </row>
    <row r="531" spans="1:7">
      <c r="A531" s="289" t="s">
        <v>964</v>
      </c>
      <c r="B531" s="290"/>
      <c r="C531" s="289" t="s">
        <v>965</v>
      </c>
      <c r="D531" s="291" t="s">
        <v>106</v>
      </c>
      <c r="E531" s="292">
        <v>2.67</v>
      </c>
      <c r="F531" s="293">
        <v>1.94</v>
      </c>
      <c r="G531" s="293">
        <v>4.6100000000000003</v>
      </c>
    </row>
    <row r="532" spans="1:7">
      <c r="A532" s="289" t="s">
        <v>966</v>
      </c>
      <c r="B532" s="290"/>
      <c r="C532" s="289" t="s">
        <v>967</v>
      </c>
      <c r="D532" s="291" t="s">
        <v>106</v>
      </c>
      <c r="E532" s="292">
        <v>11.71</v>
      </c>
      <c r="F532" s="293">
        <v>1.78</v>
      </c>
      <c r="G532" s="293">
        <v>13.49</v>
      </c>
    </row>
    <row r="533" spans="1:7">
      <c r="A533" s="285" t="s">
        <v>968</v>
      </c>
      <c r="B533" s="286" t="s">
        <v>969</v>
      </c>
      <c r="C533" s="287"/>
      <c r="D533" s="288"/>
      <c r="E533" s="294"/>
      <c r="F533" s="294"/>
      <c r="G533" s="294"/>
    </row>
    <row r="534" spans="1:7" ht="25.5">
      <c r="A534" s="289" t="s">
        <v>970</v>
      </c>
      <c r="B534" s="290"/>
      <c r="C534" s="289" t="s">
        <v>971</v>
      </c>
      <c r="D534" s="291" t="s">
        <v>106</v>
      </c>
      <c r="E534" s="292">
        <v>9.9499999999999993</v>
      </c>
      <c r="F534" s="293">
        <v>0.3</v>
      </c>
      <c r="G534" s="293">
        <v>10.25</v>
      </c>
    </row>
    <row r="535" spans="1:7" ht="25.5">
      <c r="A535" s="289" t="s">
        <v>972</v>
      </c>
      <c r="B535" s="290"/>
      <c r="C535" s="289" t="s">
        <v>973</v>
      </c>
      <c r="D535" s="291" t="s">
        <v>106</v>
      </c>
      <c r="E535" s="292">
        <v>7.08</v>
      </c>
      <c r="F535" s="293">
        <v>0.21</v>
      </c>
      <c r="G535" s="293">
        <v>7.29</v>
      </c>
    </row>
    <row r="536" spans="1:7" ht="25.5">
      <c r="A536" s="289" t="s">
        <v>974</v>
      </c>
      <c r="B536" s="290"/>
      <c r="C536" s="289" t="s">
        <v>975</v>
      </c>
      <c r="D536" s="291" t="s">
        <v>106</v>
      </c>
      <c r="E536" s="292">
        <v>7.2</v>
      </c>
      <c r="F536" s="293">
        <v>0.1</v>
      </c>
      <c r="G536" s="293">
        <v>7.3</v>
      </c>
    </row>
    <row r="537" spans="1:7" ht="25.5">
      <c r="A537" s="289" t="s">
        <v>976</v>
      </c>
      <c r="B537" s="290"/>
      <c r="C537" s="289" t="s">
        <v>977</v>
      </c>
      <c r="D537" s="291" t="s">
        <v>106</v>
      </c>
      <c r="E537" s="292">
        <v>11.43</v>
      </c>
      <c r="F537" s="293">
        <v>0.28000000000000003</v>
      </c>
      <c r="G537" s="293">
        <v>11.71</v>
      </c>
    </row>
    <row r="538" spans="1:7">
      <c r="A538" s="280" t="s">
        <v>978</v>
      </c>
      <c r="B538" s="281" t="s">
        <v>979</v>
      </c>
      <c r="C538" s="284"/>
      <c r="D538" s="283"/>
      <c r="E538" s="295"/>
      <c r="F538" s="295"/>
      <c r="G538" s="295"/>
    </row>
    <row r="539" spans="1:7">
      <c r="A539" s="285" t="s">
        <v>980</v>
      </c>
      <c r="B539" s="286" t="s">
        <v>981</v>
      </c>
      <c r="C539" s="287"/>
      <c r="D539" s="288"/>
      <c r="E539" s="294"/>
      <c r="F539" s="294"/>
      <c r="G539" s="294"/>
    </row>
    <row r="540" spans="1:7">
      <c r="A540" s="289" t="s">
        <v>982</v>
      </c>
      <c r="B540" s="290"/>
      <c r="C540" s="289" t="s">
        <v>983</v>
      </c>
      <c r="D540" s="291" t="s">
        <v>56</v>
      </c>
      <c r="E540" s="292">
        <v>20.45</v>
      </c>
      <c r="F540" s="293">
        <v>41.11</v>
      </c>
      <c r="G540" s="293">
        <v>61.56</v>
      </c>
    </row>
    <row r="541" spans="1:7">
      <c r="A541" s="289" t="s">
        <v>984</v>
      </c>
      <c r="B541" s="290"/>
      <c r="C541" s="289" t="s">
        <v>985</v>
      </c>
      <c r="D541" s="291" t="s">
        <v>56</v>
      </c>
      <c r="E541" s="292">
        <v>11.59</v>
      </c>
      <c r="F541" s="293">
        <v>24.72</v>
      </c>
      <c r="G541" s="293">
        <v>36.31</v>
      </c>
    </row>
    <row r="542" spans="1:7">
      <c r="A542" s="289" t="s">
        <v>986</v>
      </c>
      <c r="B542" s="290"/>
      <c r="C542" s="289" t="s">
        <v>987</v>
      </c>
      <c r="D542" s="291" t="s">
        <v>56</v>
      </c>
      <c r="E542" s="292">
        <v>7.65</v>
      </c>
      <c r="F542" s="293">
        <v>5.98</v>
      </c>
      <c r="G542" s="293">
        <v>13.63</v>
      </c>
    </row>
    <row r="543" spans="1:7">
      <c r="A543" s="289" t="s">
        <v>988</v>
      </c>
      <c r="B543" s="290"/>
      <c r="C543" s="289" t="s">
        <v>989</v>
      </c>
      <c r="D543" s="291" t="s">
        <v>56</v>
      </c>
      <c r="E543" s="292">
        <v>24.95</v>
      </c>
      <c r="F543" s="293">
        <v>47.84</v>
      </c>
      <c r="G543" s="293">
        <v>72.790000000000006</v>
      </c>
    </row>
    <row r="544" spans="1:7">
      <c r="A544" s="289" t="s">
        <v>990</v>
      </c>
      <c r="B544" s="290"/>
      <c r="C544" s="289" t="s">
        <v>7617</v>
      </c>
      <c r="D544" s="291" t="s">
        <v>56</v>
      </c>
      <c r="E544" s="292">
        <v>138.80000000000001</v>
      </c>
      <c r="F544" s="293">
        <v>0</v>
      </c>
      <c r="G544" s="293">
        <v>138.80000000000001</v>
      </c>
    </row>
    <row r="545" spans="1:7">
      <c r="A545" s="289" t="s">
        <v>991</v>
      </c>
      <c r="B545" s="290"/>
      <c r="C545" s="289" t="s">
        <v>7618</v>
      </c>
      <c r="D545" s="291" t="s">
        <v>56</v>
      </c>
      <c r="E545" s="292">
        <v>151.77000000000001</v>
      </c>
      <c r="F545" s="293">
        <v>0</v>
      </c>
      <c r="G545" s="293">
        <v>151.77000000000001</v>
      </c>
    </row>
    <row r="546" spans="1:7">
      <c r="A546" s="289" t="s">
        <v>992</v>
      </c>
      <c r="B546" s="290"/>
      <c r="C546" s="289" t="s">
        <v>7619</v>
      </c>
      <c r="D546" s="291" t="s">
        <v>56</v>
      </c>
      <c r="E546" s="292">
        <v>167.89</v>
      </c>
      <c r="F546" s="293">
        <v>0</v>
      </c>
      <c r="G546" s="293">
        <v>167.89</v>
      </c>
    </row>
    <row r="547" spans="1:7">
      <c r="A547" s="285" t="s">
        <v>993</v>
      </c>
      <c r="B547" s="286" t="s">
        <v>994</v>
      </c>
      <c r="C547" s="287"/>
      <c r="D547" s="288"/>
      <c r="E547" s="294"/>
      <c r="F547" s="294"/>
      <c r="G547" s="294"/>
    </row>
    <row r="548" spans="1:7">
      <c r="A548" s="289" t="s">
        <v>995</v>
      </c>
      <c r="B548" s="290"/>
      <c r="C548" s="289" t="s">
        <v>996</v>
      </c>
      <c r="D548" s="291" t="s">
        <v>106</v>
      </c>
      <c r="E548" s="292">
        <v>15.75</v>
      </c>
      <c r="F548" s="293">
        <v>22.43</v>
      </c>
      <c r="G548" s="293">
        <v>38.18</v>
      </c>
    </row>
    <row r="549" spans="1:7">
      <c r="A549" s="289" t="s">
        <v>997</v>
      </c>
      <c r="B549" s="290"/>
      <c r="C549" s="289" t="s">
        <v>998</v>
      </c>
      <c r="D549" s="291" t="s">
        <v>495</v>
      </c>
      <c r="E549" s="292">
        <v>3.47</v>
      </c>
      <c r="F549" s="293">
        <v>1.54</v>
      </c>
      <c r="G549" s="293">
        <v>5.01</v>
      </c>
    </row>
    <row r="550" spans="1:7">
      <c r="A550" s="289" t="s">
        <v>999</v>
      </c>
      <c r="B550" s="290"/>
      <c r="C550" s="289" t="s">
        <v>1000</v>
      </c>
      <c r="D550" s="291" t="s">
        <v>1001</v>
      </c>
      <c r="E550" s="292">
        <v>3.23</v>
      </c>
      <c r="F550" s="293">
        <v>1.4</v>
      </c>
      <c r="G550" s="293">
        <v>4.63</v>
      </c>
    </row>
    <row r="551" spans="1:7">
      <c r="A551" s="289" t="s">
        <v>1002</v>
      </c>
      <c r="B551" s="290"/>
      <c r="C551" s="289" t="s">
        <v>1003</v>
      </c>
      <c r="D551" s="291" t="s">
        <v>106</v>
      </c>
      <c r="E551" s="292">
        <v>0</v>
      </c>
      <c r="F551" s="293">
        <v>10.6</v>
      </c>
      <c r="G551" s="293">
        <v>10.6</v>
      </c>
    </row>
    <row r="552" spans="1:7">
      <c r="A552" s="285" t="s">
        <v>1004</v>
      </c>
      <c r="B552" s="286" t="s">
        <v>1005</v>
      </c>
      <c r="C552" s="287"/>
      <c r="D552" s="288"/>
      <c r="E552" s="294"/>
      <c r="F552" s="294"/>
      <c r="G552" s="294"/>
    </row>
    <row r="553" spans="1:7">
      <c r="A553" s="289" t="s">
        <v>1006</v>
      </c>
      <c r="B553" s="290"/>
      <c r="C553" s="289" t="s">
        <v>1007</v>
      </c>
      <c r="D553" s="291" t="s">
        <v>106</v>
      </c>
      <c r="E553" s="292">
        <v>0</v>
      </c>
      <c r="F553" s="293">
        <v>6.19</v>
      </c>
      <c r="G553" s="293">
        <v>6.19</v>
      </c>
    </row>
    <row r="554" spans="1:7">
      <c r="A554" s="285" t="s">
        <v>1008</v>
      </c>
      <c r="B554" s="286" t="s">
        <v>1009</v>
      </c>
      <c r="C554" s="287"/>
      <c r="D554" s="288"/>
      <c r="E554" s="294"/>
      <c r="F554" s="294"/>
      <c r="G554" s="294"/>
    </row>
    <row r="555" spans="1:7">
      <c r="A555" s="289" t="s">
        <v>1010</v>
      </c>
      <c r="B555" s="290"/>
      <c r="C555" s="289" t="s">
        <v>7620</v>
      </c>
      <c r="D555" s="291" t="s">
        <v>56</v>
      </c>
      <c r="E555" s="292">
        <v>18.23</v>
      </c>
      <c r="F555" s="293">
        <v>0.53</v>
      </c>
      <c r="G555" s="293">
        <v>18.760000000000002</v>
      </c>
    </row>
    <row r="556" spans="1:7">
      <c r="A556" s="289" t="s">
        <v>1011</v>
      </c>
      <c r="B556" s="290"/>
      <c r="C556" s="289" t="s">
        <v>1012</v>
      </c>
      <c r="D556" s="291" t="s">
        <v>106</v>
      </c>
      <c r="E556" s="292">
        <v>78.430000000000007</v>
      </c>
      <c r="F556" s="293">
        <v>15.47</v>
      </c>
      <c r="G556" s="293">
        <v>93.9</v>
      </c>
    </row>
    <row r="557" spans="1:7">
      <c r="A557" s="289" t="s">
        <v>1013</v>
      </c>
      <c r="B557" s="290"/>
      <c r="C557" s="289" t="s">
        <v>1014</v>
      </c>
      <c r="D557" s="291" t="s">
        <v>106</v>
      </c>
      <c r="E557" s="292">
        <v>98.89</v>
      </c>
      <c r="F557" s="293">
        <v>9.2799999999999994</v>
      </c>
      <c r="G557" s="293">
        <v>108.17</v>
      </c>
    </row>
    <row r="558" spans="1:7" ht="25.5">
      <c r="A558" s="289" t="s">
        <v>1015</v>
      </c>
      <c r="B558" s="290"/>
      <c r="C558" s="289" t="s">
        <v>1016</v>
      </c>
      <c r="D558" s="291" t="s">
        <v>56</v>
      </c>
      <c r="E558" s="292">
        <v>3</v>
      </c>
      <c r="F558" s="293">
        <v>9.2799999999999994</v>
      </c>
      <c r="G558" s="293">
        <v>12.28</v>
      </c>
    </row>
    <row r="559" spans="1:7" ht="25.5">
      <c r="A559" s="289" t="s">
        <v>1017</v>
      </c>
      <c r="B559" s="290"/>
      <c r="C559" s="289" t="s">
        <v>1018</v>
      </c>
      <c r="D559" s="291" t="s">
        <v>56</v>
      </c>
      <c r="E559" s="292">
        <v>4.32</v>
      </c>
      <c r="F559" s="293">
        <v>9.2799999999999994</v>
      </c>
      <c r="G559" s="293">
        <v>13.6</v>
      </c>
    </row>
    <row r="560" spans="1:7" ht="25.5">
      <c r="A560" s="289" t="s">
        <v>1019</v>
      </c>
      <c r="B560" s="290"/>
      <c r="C560" s="289" t="s">
        <v>1020</v>
      </c>
      <c r="D560" s="291" t="s">
        <v>56</v>
      </c>
      <c r="E560" s="292">
        <v>8.68</v>
      </c>
      <c r="F560" s="293">
        <v>9.2799999999999994</v>
      </c>
      <c r="G560" s="293">
        <v>17.96</v>
      </c>
    </row>
    <row r="561" spans="1:7">
      <c r="A561" s="285" t="s">
        <v>1021</v>
      </c>
      <c r="B561" s="286" t="s">
        <v>1022</v>
      </c>
      <c r="C561" s="287"/>
      <c r="D561" s="288"/>
      <c r="E561" s="294"/>
      <c r="F561" s="294"/>
      <c r="G561" s="294"/>
    </row>
    <row r="562" spans="1:7">
      <c r="A562" s="289" t="s">
        <v>1023</v>
      </c>
      <c r="B562" s="290"/>
      <c r="C562" s="289" t="s">
        <v>1024</v>
      </c>
      <c r="D562" s="291" t="s">
        <v>81</v>
      </c>
      <c r="E562" s="292">
        <v>8.7799999999999994</v>
      </c>
      <c r="F562" s="293">
        <v>10.82</v>
      </c>
      <c r="G562" s="293">
        <v>19.600000000000001</v>
      </c>
    </row>
    <row r="563" spans="1:7">
      <c r="A563" s="289" t="s">
        <v>1025</v>
      </c>
      <c r="B563" s="290"/>
      <c r="C563" s="289" t="s">
        <v>1026</v>
      </c>
      <c r="D563" s="291" t="s">
        <v>81</v>
      </c>
      <c r="E563" s="292">
        <v>12.05</v>
      </c>
      <c r="F563" s="293">
        <v>12.37</v>
      </c>
      <c r="G563" s="293">
        <v>24.42</v>
      </c>
    </row>
    <row r="564" spans="1:7">
      <c r="A564" s="289" t="s">
        <v>1027</v>
      </c>
      <c r="B564" s="290"/>
      <c r="C564" s="289" t="s">
        <v>1028</v>
      </c>
      <c r="D564" s="291" t="s">
        <v>81</v>
      </c>
      <c r="E564" s="292">
        <v>12.7</v>
      </c>
      <c r="F564" s="293">
        <v>15.47</v>
      </c>
      <c r="G564" s="293">
        <v>28.17</v>
      </c>
    </row>
    <row r="565" spans="1:7">
      <c r="A565" s="285" t="s">
        <v>1029</v>
      </c>
      <c r="B565" s="286" t="s">
        <v>1030</v>
      </c>
      <c r="C565" s="287"/>
      <c r="D565" s="288"/>
      <c r="E565" s="294"/>
      <c r="F565" s="294"/>
      <c r="G565" s="294"/>
    </row>
    <row r="566" spans="1:7" ht="25.5">
      <c r="A566" s="289" t="s">
        <v>1031</v>
      </c>
      <c r="B566" s="290"/>
      <c r="C566" s="289" t="s">
        <v>1032</v>
      </c>
      <c r="D566" s="291" t="s">
        <v>55</v>
      </c>
      <c r="E566" s="292">
        <v>6825.46</v>
      </c>
      <c r="F566" s="293">
        <v>0</v>
      </c>
      <c r="G566" s="293">
        <v>6825.46</v>
      </c>
    </row>
    <row r="567" spans="1:7" ht="25.5">
      <c r="A567" s="289" t="s">
        <v>1033</v>
      </c>
      <c r="B567" s="290"/>
      <c r="C567" s="289" t="s">
        <v>1034</v>
      </c>
      <c r="D567" s="291" t="s">
        <v>1035</v>
      </c>
      <c r="E567" s="292">
        <v>525.95000000000005</v>
      </c>
      <c r="F567" s="293">
        <v>0</v>
      </c>
      <c r="G567" s="293">
        <v>525.95000000000005</v>
      </c>
    </row>
    <row r="568" spans="1:7">
      <c r="A568" s="289" t="s">
        <v>1036</v>
      </c>
      <c r="B568" s="290"/>
      <c r="C568" s="289" t="s">
        <v>7621</v>
      </c>
      <c r="D568" s="291" t="s">
        <v>13</v>
      </c>
      <c r="E568" s="292">
        <v>308.74</v>
      </c>
      <c r="F568" s="293">
        <v>0</v>
      </c>
      <c r="G568" s="293">
        <v>308.74</v>
      </c>
    </row>
    <row r="569" spans="1:7">
      <c r="A569" s="289" t="s">
        <v>1037</v>
      </c>
      <c r="B569" s="290"/>
      <c r="C569" s="289" t="s">
        <v>1038</v>
      </c>
      <c r="D569" s="291" t="s">
        <v>1039</v>
      </c>
      <c r="E569" s="292">
        <v>2.25</v>
      </c>
      <c r="F569" s="293">
        <v>2.79</v>
      </c>
      <c r="G569" s="293">
        <v>5.04</v>
      </c>
    </row>
    <row r="570" spans="1:7">
      <c r="A570" s="285" t="s">
        <v>1040</v>
      </c>
      <c r="B570" s="286" t="s">
        <v>1041</v>
      </c>
      <c r="C570" s="287"/>
      <c r="D570" s="288"/>
      <c r="E570" s="294"/>
      <c r="F570" s="294"/>
      <c r="G570" s="294"/>
    </row>
    <row r="571" spans="1:7">
      <c r="A571" s="289" t="s">
        <v>1042</v>
      </c>
      <c r="B571" s="290"/>
      <c r="C571" s="289" t="s">
        <v>1043</v>
      </c>
      <c r="D571" s="291" t="s">
        <v>106</v>
      </c>
      <c r="E571" s="292">
        <v>92.1</v>
      </c>
      <c r="F571" s="293">
        <v>92.73</v>
      </c>
      <c r="G571" s="293">
        <v>184.83</v>
      </c>
    </row>
    <row r="572" spans="1:7">
      <c r="A572" s="289" t="s">
        <v>1044</v>
      </c>
      <c r="B572" s="290"/>
      <c r="C572" s="289" t="s">
        <v>1045</v>
      </c>
      <c r="D572" s="291" t="s">
        <v>106</v>
      </c>
      <c r="E572" s="292">
        <v>190.57</v>
      </c>
      <c r="F572" s="293">
        <v>179.4</v>
      </c>
      <c r="G572" s="293">
        <v>369.97</v>
      </c>
    </row>
    <row r="573" spans="1:7" ht="38.25">
      <c r="A573" s="289" t="s">
        <v>1046</v>
      </c>
      <c r="B573" s="290"/>
      <c r="C573" s="289" t="s">
        <v>7622</v>
      </c>
      <c r="D573" s="291" t="s">
        <v>106</v>
      </c>
      <c r="E573" s="292">
        <v>543.27</v>
      </c>
      <c r="F573" s="293">
        <v>83.43</v>
      </c>
      <c r="G573" s="293">
        <v>626.70000000000005</v>
      </c>
    </row>
    <row r="574" spans="1:7" ht="38.25">
      <c r="A574" s="289" t="s">
        <v>1047</v>
      </c>
      <c r="B574" s="290"/>
      <c r="C574" s="289" t="s">
        <v>7623</v>
      </c>
      <c r="D574" s="291" t="s">
        <v>106</v>
      </c>
      <c r="E574" s="292">
        <v>442.38</v>
      </c>
      <c r="F574" s="293">
        <v>102.45</v>
      </c>
      <c r="G574" s="293">
        <v>544.83000000000004</v>
      </c>
    </row>
    <row r="575" spans="1:7">
      <c r="A575" s="280" t="s">
        <v>1048</v>
      </c>
      <c r="B575" s="281" t="s">
        <v>1049</v>
      </c>
      <c r="C575" s="284"/>
      <c r="D575" s="283"/>
      <c r="E575" s="295"/>
      <c r="F575" s="295"/>
      <c r="G575" s="295"/>
    </row>
    <row r="576" spans="1:7">
      <c r="A576" s="285" t="s">
        <v>1050</v>
      </c>
      <c r="B576" s="286" t="s">
        <v>1051</v>
      </c>
      <c r="C576" s="287"/>
      <c r="D576" s="288"/>
      <c r="E576" s="294"/>
      <c r="F576" s="294"/>
      <c r="G576" s="294"/>
    </row>
    <row r="577" spans="1:7">
      <c r="A577" s="289" t="s">
        <v>1052</v>
      </c>
      <c r="B577" s="290"/>
      <c r="C577" s="289" t="s">
        <v>1053</v>
      </c>
      <c r="D577" s="291" t="s">
        <v>56</v>
      </c>
      <c r="E577" s="292">
        <v>22.88</v>
      </c>
      <c r="F577" s="293">
        <v>40.19</v>
      </c>
      <c r="G577" s="293">
        <v>63.07</v>
      </c>
    </row>
    <row r="578" spans="1:7">
      <c r="A578" s="289" t="s">
        <v>1054</v>
      </c>
      <c r="B578" s="290"/>
      <c r="C578" s="289" t="s">
        <v>1055</v>
      </c>
      <c r="D578" s="291" t="s">
        <v>56</v>
      </c>
      <c r="E578" s="292">
        <v>97.11</v>
      </c>
      <c r="F578" s="293">
        <v>46.38</v>
      </c>
      <c r="G578" s="293">
        <v>143.49</v>
      </c>
    </row>
    <row r="579" spans="1:7">
      <c r="A579" s="289" t="s">
        <v>1056</v>
      </c>
      <c r="B579" s="290"/>
      <c r="C579" s="289" t="s">
        <v>1057</v>
      </c>
      <c r="D579" s="291" t="s">
        <v>56</v>
      </c>
      <c r="E579" s="292">
        <v>32.26</v>
      </c>
      <c r="F579" s="293">
        <v>37.1</v>
      </c>
      <c r="G579" s="293">
        <v>69.36</v>
      </c>
    </row>
    <row r="580" spans="1:7">
      <c r="A580" s="289" t="s">
        <v>1058</v>
      </c>
      <c r="B580" s="290"/>
      <c r="C580" s="289" t="s">
        <v>7624</v>
      </c>
      <c r="D580" s="291" t="s">
        <v>56</v>
      </c>
      <c r="E580" s="292">
        <v>0</v>
      </c>
      <c r="F580" s="293">
        <v>4.76</v>
      </c>
      <c r="G580" s="293">
        <v>4.76</v>
      </c>
    </row>
    <row r="581" spans="1:7">
      <c r="A581" s="289" t="s">
        <v>1059</v>
      </c>
      <c r="B581" s="290"/>
      <c r="C581" s="289" t="s">
        <v>1060</v>
      </c>
      <c r="D581" s="291" t="s">
        <v>56</v>
      </c>
      <c r="E581" s="292">
        <v>0</v>
      </c>
      <c r="F581" s="293">
        <v>5.67</v>
      </c>
      <c r="G581" s="293">
        <v>5.67</v>
      </c>
    </row>
    <row r="582" spans="1:7">
      <c r="A582" s="285" t="s">
        <v>1061</v>
      </c>
      <c r="B582" s="286" t="s">
        <v>1062</v>
      </c>
      <c r="C582" s="287"/>
      <c r="D582" s="288"/>
      <c r="E582" s="294"/>
      <c r="F582" s="294"/>
      <c r="G582" s="294"/>
    </row>
    <row r="583" spans="1:7">
      <c r="A583" s="289" t="s">
        <v>1063</v>
      </c>
      <c r="B583" s="290"/>
      <c r="C583" s="289" t="s">
        <v>1064</v>
      </c>
      <c r="D583" s="291" t="s">
        <v>56</v>
      </c>
      <c r="E583" s="292">
        <v>69.58</v>
      </c>
      <c r="F583" s="293">
        <v>43.28</v>
      </c>
      <c r="G583" s="293">
        <v>112.86</v>
      </c>
    </row>
    <row r="584" spans="1:7">
      <c r="A584" s="289" t="s">
        <v>1065</v>
      </c>
      <c r="B584" s="290"/>
      <c r="C584" s="289" t="s">
        <v>1066</v>
      </c>
      <c r="D584" s="291" t="s">
        <v>56</v>
      </c>
      <c r="E584" s="292">
        <v>73.400000000000006</v>
      </c>
      <c r="F584" s="293">
        <v>43.28</v>
      </c>
      <c r="G584" s="293">
        <v>116.68</v>
      </c>
    </row>
    <row r="585" spans="1:7">
      <c r="A585" s="289" t="s">
        <v>1067</v>
      </c>
      <c r="B585" s="290"/>
      <c r="C585" s="289" t="s">
        <v>1068</v>
      </c>
      <c r="D585" s="291" t="s">
        <v>56</v>
      </c>
      <c r="E585" s="292">
        <v>65.36</v>
      </c>
      <c r="F585" s="293">
        <v>77.290000000000006</v>
      </c>
      <c r="G585" s="293">
        <v>142.65</v>
      </c>
    </row>
    <row r="586" spans="1:7">
      <c r="A586" s="289" t="s">
        <v>1069</v>
      </c>
      <c r="B586" s="290"/>
      <c r="C586" s="289" t="s">
        <v>1070</v>
      </c>
      <c r="D586" s="291" t="s">
        <v>56</v>
      </c>
      <c r="E586" s="292">
        <v>43.35</v>
      </c>
      <c r="F586" s="293">
        <v>41.73</v>
      </c>
      <c r="G586" s="293">
        <v>85.08</v>
      </c>
    </row>
    <row r="587" spans="1:7">
      <c r="A587" s="289" t="s">
        <v>1071</v>
      </c>
      <c r="B587" s="290"/>
      <c r="C587" s="289" t="s">
        <v>1072</v>
      </c>
      <c r="D587" s="291" t="s">
        <v>56</v>
      </c>
      <c r="E587" s="292">
        <v>24.63</v>
      </c>
      <c r="F587" s="293">
        <v>34.01</v>
      </c>
      <c r="G587" s="293">
        <v>58.64</v>
      </c>
    </row>
    <row r="588" spans="1:7">
      <c r="A588" s="289" t="s">
        <v>1073</v>
      </c>
      <c r="B588" s="290"/>
      <c r="C588" s="289" t="s">
        <v>1074</v>
      </c>
      <c r="D588" s="291" t="s">
        <v>56</v>
      </c>
      <c r="E588" s="292">
        <v>59.05</v>
      </c>
      <c r="F588" s="293">
        <v>67.64</v>
      </c>
      <c r="G588" s="293">
        <v>126.69</v>
      </c>
    </row>
    <row r="589" spans="1:7" ht="25.5">
      <c r="A589" s="289" t="s">
        <v>1075</v>
      </c>
      <c r="B589" s="290"/>
      <c r="C589" s="289" t="s">
        <v>1076</v>
      </c>
      <c r="D589" s="291" t="s">
        <v>56</v>
      </c>
      <c r="E589" s="292">
        <v>51.02</v>
      </c>
      <c r="F589" s="293">
        <v>26.62</v>
      </c>
      <c r="G589" s="293">
        <v>77.64</v>
      </c>
    </row>
    <row r="590" spans="1:7" ht="25.5">
      <c r="A590" s="289" t="s">
        <v>1077</v>
      </c>
      <c r="B590" s="290"/>
      <c r="C590" s="289" t="s">
        <v>1078</v>
      </c>
      <c r="D590" s="291" t="s">
        <v>56</v>
      </c>
      <c r="E590" s="292">
        <v>51.02</v>
      </c>
      <c r="F590" s="293">
        <v>47.47</v>
      </c>
      <c r="G590" s="293">
        <v>98.49</v>
      </c>
    </row>
    <row r="591" spans="1:7" ht="25.5">
      <c r="A591" s="289" t="s">
        <v>1079</v>
      </c>
      <c r="B591" s="290"/>
      <c r="C591" s="289" t="s">
        <v>1080</v>
      </c>
      <c r="D591" s="291" t="s">
        <v>56</v>
      </c>
      <c r="E591" s="292">
        <v>32.17</v>
      </c>
      <c r="F591" s="293">
        <v>81.48</v>
      </c>
      <c r="G591" s="293">
        <v>113.65</v>
      </c>
    </row>
    <row r="592" spans="1:7">
      <c r="A592" s="285" t="s">
        <v>1081</v>
      </c>
      <c r="B592" s="286" t="s">
        <v>1082</v>
      </c>
      <c r="C592" s="287"/>
      <c r="D592" s="288"/>
      <c r="E592" s="294"/>
      <c r="F592" s="294"/>
      <c r="G592" s="294"/>
    </row>
    <row r="593" spans="1:7">
      <c r="A593" s="289" t="s">
        <v>1083</v>
      </c>
      <c r="B593" s="290"/>
      <c r="C593" s="289" t="s">
        <v>1084</v>
      </c>
      <c r="D593" s="291" t="s">
        <v>81</v>
      </c>
      <c r="E593" s="292">
        <v>63.92</v>
      </c>
      <c r="F593" s="293">
        <v>7.34</v>
      </c>
      <c r="G593" s="293">
        <v>71.260000000000005</v>
      </c>
    </row>
    <row r="594" spans="1:7">
      <c r="A594" s="289" t="s">
        <v>1085</v>
      </c>
      <c r="B594" s="290"/>
      <c r="C594" s="289" t="s">
        <v>1086</v>
      </c>
      <c r="D594" s="291" t="s">
        <v>81</v>
      </c>
      <c r="E594" s="292">
        <v>76.47</v>
      </c>
      <c r="F594" s="293">
        <v>7.34</v>
      </c>
      <c r="G594" s="293">
        <v>83.81</v>
      </c>
    </row>
    <row r="595" spans="1:7">
      <c r="A595" s="289" t="s">
        <v>1087</v>
      </c>
      <c r="B595" s="290"/>
      <c r="C595" s="289" t="s">
        <v>1088</v>
      </c>
      <c r="D595" s="291" t="s">
        <v>81</v>
      </c>
      <c r="E595" s="292">
        <v>92.94</v>
      </c>
      <c r="F595" s="293">
        <v>7.34</v>
      </c>
      <c r="G595" s="293">
        <v>100.28</v>
      </c>
    </row>
    <row r="596" spans="1:7">
      <c r="A596" s="289" t="s">
        <v>1089</v>
      </c>
      <c r="B596" s="290"/>
      <c r="C596" s="289" t="s">
        <v>1090</v>
      </c>
      <c r="D596" s="291" t="s">
        <v>81</v>
      </c>
      <c r="E596" s="292">
        <v>108.94</v>
      </c>
      <c r="F596" s="293">
        <v>7.34</v>
      </c>
      <c r="G596" s="293">
        <v>116.28</v>
      </c>
    </row>
    <row r="597" spans="1:7">
      <c r="A597" s="289" t="s">
        <v>1091</v>
      </c>
      <c r="B597" s="290"/>
      <c r="C597" s="289" t="s">
        <v>1092</v>
      </c>
      <c r="D597" s="291" t="s">
        <v>81</v>
      </c>
      <c r="E597" s="292">
        <v>130.53</v>
      </c>
      <c r="F597" s="293">
        <v>7.34</v>
      </c>
      <c r="G597" s="293">
        <v>137.87</v>
      </c>
    </row>
    <row r="598" spans="1:7">
      <c r="A598" s="285" t="s">
        <v>1093</v>
      </c>
      <c r="B598" s="286" t="s">
        <v>1094</v>
      </c>
      <c r="C598" s="287"/>
      <c r="D598" s="288"/>
      <c r="E598" s="294"/>
      <c r="F598" s="294"/>
      <c r="G598" s="294"/>
    </row>
    <row r="599" spans="1:7" ht="25.5">
      <c r="A599" s="289" t="s">
        <v>1095</v>
      </c>
      <c r="B599" s="290"/>
      <c r="C599" s="289" t="s">
        <v>1096</v>
      </c>
      <c r="D599" s="291" t="s">
        <v>106</v>
      </c>
      <c r="E599" s="292">
        <v>254.11</v>
      </c>
      <c r="F599" s="293">
        <v>54.1</v>
      </c>
      <c r="G599" s="293">
        <v>308.20999999999998</v>
      </c>
    </row>
    <row r="600" spans="1:7">
      <c r="A600" s="280" t="s">
        <v>1097</v>
      </c>
      <c r="B600" s="281" t="s">
        <v>1098</v>
      </c>
      <c r="C600" s="284"/>
      <c r="D600" s="283"/>
      <c r="E600" s="295"/>
      <c r="F600" s="295"/>
      <c r="G600" s="295"/>
    </row>
    <row r="601" spans="1:7">
      <c r="A601" s="285" t="s">
        <v>1099</v>
      </c>
      <c r="B601" s="286" t="s">
        <v>1100</v>
      </c>
      <c r="C601" s="287"/>
      <c r="D601" s="288"/>
      <c r="E601" s="294"/>
      <c r="F601" s="294"/>
      <c r="G601" s="294"/>
    </row>
    <row r="602" spans="1:7">
      <c r="A602" s="289" t="s">
        <v>1101</v>
      </c>
      <c r="B602" s="290"/>
      <c r="C602" s="289" t="s">
        <v>1102</v>
      </c>
      <c r="D602" s="291" t="s">
        <v>495</v>
      </c>
      <c r="E602" s="292">
        <v>7.16</v>
      </c>
      <c r="F602" s="293">
        <v>1.79</v>
      </c>
      <c r="G602" s="293">
        <v>8.9499999999999993</v>
      </c>
    </row>
    <row r="603" spans="1:7">
      <c r="A603" s="289" t="s">
        <v>1103</v>
      </c>
      <c r="B603" s="290"/>
      <c r="C603" s="289" t="s">
        <v>1104</v>
      </c>
      <c r="D603" s="291" t="s">
        <v>495</v>
      </c>
      <c r="E603" s="292">
        <v>6.05</v>
      </c>
      <c r="F603" s="293">
        <v>1.79</v>
      </c>
      <c r="G603" s="293">
        <v>7.84</v>
      </c>
    </row>
    <row r="604" spans="1:7">
      <c r="A604" s="289" t="s">
        <v>1105</v>
      </c>
      <c r="B604" s="290"/>
      <c r="C604" s="289" t="s">
        <v>1106</v>
      </c>
      <c r="D604" s="291" t="s">
        <v>495</v>
      </c>
      <c r="E604" s="292">
        <v>7.76</v>
      </c>
      <c r="F604" s="293">
        <v>1.79</v>
      </c>
      <c r="G604" s="293">
        <v>9.5500000000000007</v>
      </c>
    </row>
    <row r="605" spans="1:7">
      <c r="A605" s="285" t="s">
        <v>1107</v>
      </c>
      <c r="B605" s="286" t="s">
        <v>1108</v>
      </c>
      <c r="C605" s="287"/>
      <c r="D605" s="288"/>
      <c r="E605" s="294"/>
      <c r="F605" s="294"/>
      <c r="G605" s="294"/>
    </row>
    <row r="606" spans="1:7">
      <c r="A606" s="289" t="s">
        <v>1109</v>
      </c>
      <c r="B606" s="290"/>
      <c r="C606" s="289" t="s">
        <v>1110</v>
      </c>
      <c r="D606" s="291" t="s">
        <v>495</v>
      </c>
      <c r="E606" s="292">
        <v>6.95</v>
      </c>
      <c r="F606" s="293">
        <v>0.9</v>
      </c>
      <c r="G606" s="293">
        <v>7.85</v>
      </c>
    </row>
    <row r="607" spans="1:7">
      <c r="A607" s="280" t="s">
        <v>1111</v>
      </c>
      <c r="B607" s="281" t="s">
        <v>1112</v>
      </c>
      <c r="C607" s="284"/>
      <c r="D607" s="283"/>
      <c r="E607" s="295"/>
      <c r="F607" s="295"/>
      <c r="G607" s="295"/>
    </row>
    <row r="608" spans="1:7">
      <c r="A608" s="285" t="s">
        <v>1113</v>
      </c>
      <c r="B608" s="286" t="s">
        <v>1114</v>
      </c>
      <c r="C608" s="287"/>
      <c r="D608" s="288"/>
      <c r="E608" s="294"/>
      <c r="F608" s="294"/>
      <c r="G608" s="294"/>
    </row>
    <row r="609" spans="1:7">
      <c r="A609" s="289" t="s">
        <v>1115</v>
      </c>
      <c r="B609" s="290"/>
      <c r="C609" s="289" t="s">
        <v>7625</v>
      </c>
      <c r="D609" s="291" t="s">
        <v>106</v>
      </c>
      <c r="E609" s="292">
        <v>308.25</v>
      </c>
      <c r="F609" s="293">
        <v>0</v>
      </c>
      <c r="G609" s="293">
        <v>308.25</v>
      </c>
    </row>
    <row r="610" spans="1:7">
      <c r="A610" s="289" t="s">
        <v>1116</v>
      </c>
      <c r="B610" s="290"/>
      <c r="C610" s="289" t="s">
        <v>7626</v>
      </c>
      <c r="D610" s="291" t="s">
        <v>106</v>
      </c>
      <c r="E610" s="292">
        <v>320.11</v>
      </c>
      <c r="F610" s="293">
        <v>0</v>
      </c>
      <c r="G610" s="293">
        <v>320.11</v>
      </c>
    </row>
    <row r="611" spans="1:7">
      <c r="A611" s="289" t="s">
        <v>1117</v>
      </c>
      <c r="B611" s="290"/>
      <c r="C611" s="289" t="s">
        <v>7627</v>
      </c>
      <c r="D611" s="291" t="s">
        <v>106</v>
      </c>
      <c r="E611" s="292">
        <v>332.44</v>
      </c>
      <c r="F611" s="293">
        <v>0</v>
      </c>
      <c r="G611" s="293">
        <v>332.44</v>
      </c>
    </row>
    <row r="612" spans="1:7">
      <c r="A612" s="289" t="s">
        <v>1118</v>
      </c>
      <c r="B612" s="290"/>
      <c r="C612" s="289" t="s">
        <v>7628</v>
      </c>
      <c r="D612" s="291" t="s">
        <v>106</v>
      </c>
      <c r="E612" s="292">
        <v>345.24</v>
      </c>
      <c r="F612" s="293">
        <v>0</v>
      </c>
      <c r="G612" s="293">
        <v>345.24</v>
      </c>
    </row>
    <row r="613" spans="1:7">
      <c r="A613" s="289" t="s">
        <v>1119</v>
      </c>
      <c r="B613" s="290"/>
      <c r="C613" s="289" t="s">
        <v>7629</v>
      </c>
      <c r="D613" s="291" t="s">
        <v>106</v>
      </c>
      <c r="E613" s="292">
        <v>358.53</v>
      </c>
      <c r="F613" s="293">
        <v>0</v>
      </c>
      <c r="G613" s="293">
        <v>358.53</v>
      </c>
    </row>
    <row r="614" spans="1:7">
      <c r="A614" s="289" t="s">
        <v>1120</v>
      </c>
      <c r="B614" s="290"/>
      <c r="C614" s="289" t="s">
        <v>7630</v>
      </c>
      <c r="D614" s="291" t="s">
        <v>106</v>
      </c>
      <c r="E614" s="292">
        <v>346.75</v>
      </c>
      <c r="F614" s="293">
        <v>0</v>
      </c>
      <c r="G614" s="293">
        <v>346.75</v>
      </c>
    </row>
    <row r="615" spans="1:7">
      <c r="A615" s="289" t="s">
        <v>1121</v>
      </c>
      <c r="B615" s="290"/>
      <c r="C615" s="289" t="s">
        <v>7631</v>
      </c>
      <c r="D615" s="291" t="s">
        <v>106</v>
      </c>
      <c r="E615" s="292">
        <v>358.24</v>
      </c>
      <c r="F615" s="293">
        <v>0</v>
      </c>
      <c r="G615" s="293">
        <v>358.24</v>
      </c>
    </row>
    <row r="616" spans="1:7">
      <c r="A616" s="289" t="s">
        <v>1122</v>
      </c>
      <c r="B616" s="290"/>
      <c r="C616" s="289" t="s">
        <v>7632</v>
      </c>
      <c r="D616" s="291" t="s">
        <v>106</v>
      </c>
      <c r="E616" s="292">
        <v>370.65</v>
      </c>
      <c r="F616" s="293">
        <v>0</v>
      </c>
      <c r="G616" s="293">
        <v>370.65</v>
      </c>
    </row>
    <row r="617" spans="1:7">
      <c r="A617" s="289" t="s">
        <v>1123</v>
      </c>
      <c r="B617" s="290"/>
      <c r="C617" s="289" t="s">
        <v>7633</v>
      </c>
      <c r="D617" s="291" t="s">
        <v>106</v>
      </c>
      <c r="E617" s="292">
        <v>383.52</v>
      </c>
      <c r="F617" s="293">
        <v>0</v>
      </c>
      <c r="G617" s="293">
        <v>383.52</v>
      </c>
    </row>
    <row r="618" spans="1:7">
      <c r="A618" s="289" t="s">
        <v>1124</v>
      </c>
      <c r="B618" s="290"/>
      <c r="C618" s="289" t="s">
        <v>7634</v>
      </c>
      <c r="D618" s="291" t="s">
        <v>106</v>
      </c>
      <c r="E618" s="292">
        <v>397.42</v>
      </c>
      <c r="F618" s="293">
        <v>0</v>
      </c>
      <c r="G618" s="293">
        <v>397.42</v>
      </c>
    </row>
    <row r="619" spans="1:7">
      <c r="A619" s="289" t="s">
        <v>1125</v>
      </c>
      <c r="B619" s="290"/>
      <c r="C619" s="289" t="s">
        <v>7635</v>
      </c>
      <c r="D619" s="291" t="s">
        <v>106</v>
      </c>
      <c r="E619" s="292">
        <v>386.22</v>
      </c>
      <c r="F619" s="293">
        <v>0</v>
      </c>
      <c r="G619" s="293">
        <v>386.22</v>
      </c>
    </row>
    <row r="620" spans="1:7">
      <c r="A620" s="289" t="s">
        <v>1126</v>
      </c>
      <c r="B620" s="290"/>
      <c r="C620" s="289" t="s">
        <v>7636</v>
      </c>
      <c r="D620" s="291" t="s">
        <v>106</v>
      </c>
      <c r="E620" s="292">
        <v>357.22</v>
      </c>
      <c r="F620" s="293">
        <v>0</v>
      </c>
      <c r="G620" s="293">
        <v>357.22</v>
      </c>
    </row>
    <row r="621" spans="1:7">
      <c r="A621" s="285" t="s">
        <v>1127</v>
      </c>
      <c r="B621" s="286" t="s">
        <v>1128</v>
      </c>
      <c r="C621" s="287"/>
      <c r="D621" s="288"/>
      <c r="E621" s="294"/>
      <c r="F621" s="294"/>
      <c r="G621" s="294"/>
    </row>
    <row r="622" spans="1:7">
      <c r="A622" s="289" t="s">
        <v>1129</v>
      </c>
      <c r="B622" s="290"/>
      <c r="C622" s="289" t="s">
        <v>1130</v>
      </c>
      <c r="D622" s="291" t="s">
        <v>106</v>
      </c>
      <c r="E622" s="292">
        <v>326.29000000000002</v>
      </c>
      <c r="F622" s="293">
        <v>0</v>
      </c>
      <c r="G622" s="293">
        <v>326.29000000000002</v>
      </c>
    </row>
    <row r="623" spans="1:7">
      <c r="A623" s="289" t="s">
        <v>1131</v>
      </c>
      <c r="B623" s="290"/>
      <c r="C623" s="289" t="s">
        <v>1132</v>
      </c>
      <c r="D623" s="291" t="s">
        <v>106</v>
      </c>
      <c r="E623" s="292">
        <v>331.77</v>
      </c>
      <c r="F623" s="293">
        <v>0</v>
      </c>
      <c r="G623" s="293">
        <v>331.77</v>
      </c>
    </row>
    <row r="624" spans="1:7">
      <c r="A624" s="289" t="s">
        <v>1133</v>
      </c>
      <c r="B624" s="290"/>
      <c r="C624" s="289" t="s">
        <v>1134</v>
      </c>
      <c r="D624" s="291" t="s">
        <v>106</v>
      </c>
      <c r="E624" s="292">
        <v>321.83</v>
      </c>
      <c r="F624" s="293">
        <v>0</v>
      </c>
      <c r="G624" s="293">
        <v>321.83</v>
      </c>
    </row>
    <row r="625" spans="1:10">
      <c r="A625" s="285" t="s">
        <v>1135</v>
      </c>
      <c r="B625" s="286" t="s">
        <v>1136</v>
      </c>
      <c r="C625" s="287"/>
      <c r="D625" s="288"/>
      <c r="E625" s="294"/>
      <c r="F625" s="294"/>
      <c r="G625" s="294"/>
    </row>
    <row r="626" spans="1:10">
      <c r="A626" s="289" t="s">
        <v>1137</v>
      </c>
      <c r="B626" s="290"/>
      <c r="C626" s="289" t="s">
        <v>7637</v>
      </c>
      <c r="D626" s="291" t="s">
        <v>106</v>
      </c>
      <c r="E626" s="292">
        <v>273.58</v>
      </c>
      <c r="F626" s="293">
        <v>83.64</v>
      </c>
      <c r="G626" s="293">
        <v>357.22</v>
      </c>
    </row>
    <row r="627" spans="1:10">
      <c r="A627" s="289" t="s">
        <v>1138</v>
      </c>
      <c r="B627" s="290"/>
      <c r="C627" s="289" t="s">
        <v>7638</v>
      </c>
      <c r="D627" s="291" t="s">
        <v>106</v>
      </c>
      <c r="E627" s="292">
        <v>315.75</v>
      </c>
      <c r="F627" s="293">
        <v>83.64</v>
      </c>
      <c r="G627" s="293">
        <v>399.39</v>
      </c>
    </row>
    <row r="628" spans="1:10">
      <c r="A628" s="285" t="s">
        <v>1139</v>
      </c>
      <c r="B628" s="286" t="s">
        <v>1140</v>
      </c>
      <c r="C628" s="287"/>
      <c r="D628" s="288"/>
      <c r="E628" s="294"/>
      <c r="F628" s="294"/>
      <c r="G628" s="294"/>
    </row>
    <row r="629" spans="1:10">
      <c r="A629" s="289" t="s">
        <v>1141</v>
      </c>
      <c r="B629" s="290"/>
      <c r="C629" s="289" t="s">
        <v>1142</v>
      </c>
      <c r="D629" s="291" t="s">
        <v>106</v>
      </c>
      <c r="E629" s="292">
        <v>210.84</v>
      </c>
      <c r="F629" s="293">
        <v>34.86</v>
      </c>
      <c r="G629" s="293">
        <v>245.7</v>
      </c>
    </row>
    <row r="630" spans="1:10">
      <c r="A630" s="289" t="s">
        <v>1143</v>
      </c>
      <c r="B630" s="290"/>
      <c r="C630" s="289" t="s">
        <v>1144</v>
      </c>
      <c r="D630" s="291" t="s">
        <v>106</v>
      </c>
      <c r="E630" s="292">
        <v>235.84</v>
      </c>
      <c r="F630" s="293">
        <v>34.86</v>
      </c>
      <c r="G630" s="293">
        <v>270.7</v>
      </c>
    </row>
    <row r="631" spans="1:10">
      <c r="A631" s="289" t="s">
        <v>1145</v>
      </c>
      <c r="B631" s="290"/>
      <c r="C631" s="289" t="s">
        <v>1146</v>
      </c>
      <c r="D631" s="291" t="s">
        <v>106</v>
      </c>
      <c r="E631" s="292">
        <v>288.14999999999998</v>
      </c>
      <c r="F631" s="293">
        <v>34.86</v>
      </c>
      <c r="G631" s="293">
        <v>323.01</v>
      </c>
    </row>
    <row r="632" spans="1:10">
      <c r="A632" s="285" t="s">
        <v>1147</v>
      </c>
      <c r="B632" s="286" t="s">
        <v>1148</v>
      </c>
      <c r="C632" s="287"/>
      <c r="D632" s="288"/>
      <c r="E632" s="294"/>
      <c r="F632" s="294"/>
      <c r="G632" s="294"/>
    </row>
    <row r="633" spans="1:10">
      <c r="A633" s="289" t="s">
        <v>1149</v>
      </c>
      <c r="B633" s="290"/>
      <c r="C633" s="289" t="s">
        <v>1150</v>
      </c>
      <c r="D633" s="291" t="s">
        <v>106</v>
      </c>
      <c r="E633" s="292">
        <v>60.4</v>
      </c>
      <c r="F633" s="293">
        <v>34.86</v>
      </c>
      <c r="G633" s="293">
        <v>95.26</v>
      </c>
    </row>
    <row r="634" spans="1:10">
      <c r="A634" s="289" t="s">
        <v>1151</v>
      </c>
      <c r="B634" s="290"/>
      <c r="C634" s="289" t="s">
        <v>1152</v>
      </c>
      <c r="D634" s="291" t="s">
        <v>106</v>
      </c>
      <c r="E634" s="292">
        <v>2611.9</v>
      </c>
      <c r="F634" s="293">
        <v>39.11</v>
      </c>
      <c r="G634" s="293">
        <v>2651.01</v>
      </c>
    </row>
    <row r="635" spans="1:10">
      <c r="A635" s="289" t="s">
        <v>1153</v>
      </c>
      <c r="B635" s="290"/>
      <c r="C635" s="289" t="s">
        <v>1154</v>
      </c>
      <c r="D635" s="291" t="s">
        <v>106</v>
      </c>
      <c r="E635" s="292">
        <v>254.83</v>
      </c>
      <c r="F635" s="293">
        <v>39.11</v>
      </c>
      <c r="G635" s="293">
        <v>293.94</v>
      </c>
    </row>
    <row r="636" spans="1:10" ht="25.5">
      <c r="A636" s="289" t="s">
        <v>1155</v>
      </c>
      <c r="B636" s="290"/>
      <c r="C636" s="289" t="s">
        <v>7639</v>
      </c>
      <c r="D636" s="291" t="s">
        <v>106</v>
      </c>
      <c r="E636" s="292">
        <v>245.62</v>
      </c>
      <c r="F636" s="293">
        <v>256.98</v>
      </c>
      <c r="G636" s="293">
        <v>502.6</v>
      </c>
    </row>
    <row r="637" spans="1:10">
      <c r="A637" s="289" t="s">
        <v>1156</v>
      </c>
      <c r="B637" s="290"/>
      <c r="C637" s="289" t="s">
        <v>1157</v>
      </c>
      <c r="D637" s="291" t="s">
        <v>106</v>
      </c>
      <c r="E637" s="292">
        <v>1375.98</v>
      </c>
      <c r="F637" s="293">
        <v>470.32</v>
      </c>
      <c r="G637" s="293">
        <v>1846.3</v>
      </c>
    </row>
    <row r="638" spans="1:10">
      <c r="A638" s="285" t="s">
        <v>1158</v>
      </c>
      <c r="B638" s="286" t="s">
        <v>1159</v>
      </c>
      <c r="C638" s="287"/>
      <c r="D638" s="288"/>
      <c r="E638" s="294"/>
      <c r="F638" s="294"/>
      <c r="G638" s="294"/>
    </row>
    <row r="639" spans="1:10" ht="25.5">
      <c r="A639" s="289" t="s">
        <v>1160</v>
      </c>
      <c r="B639" s="290"/>
      <c r="C639" s="289" t="s">
        <v>1161</v>
      </c>
      <c r="D639" s="291" t="s">
        <v>106</v>
      </c>
      <c r="E639" s="292">
        <v>0</v>
      </c>
      <c r="F639" s="293">
        <v>58.79</v>
      </c>
      <c r="G639" s="293">
        <v>58.79</v>
      </c>
    </row>
    <row r="640" spans="1:10">
      <c r="A640" s="289" t="s">
        <v>1162</v>
      </c>
      <c r="B640" s="290"/>
      <c r="C640" s="289" t="s">
        <v>1163</v>
      </c>
      <c r="D640" s="291" t="s">
        <v>106</v>
      </c>
      <c r="E640" s="292">
        <v>0</v>
      </c>
      <c r="F640" s="293">
        <v>117.58</v>
      </c>
      <c r="G640" s="293">
        <v>117.58</v>
      </c>
      <c r="J640" s="100" t="s">
        <v>7640</v>
      </c>
    </row>
    <row r="641" spans="1:7">
      <c r="A641" s="289" t="s">
        <v>1164</v>
      </c>
      <c r="B641" s="290"/>
      <c r="C641" s="289" t="s">
        <v>1165</v>
      </c>
      <c r="D641" s="291" t="s">
        <v>106</v>
      </c>
      <c r="E641" s="292">
        <v>0</v>
      </c>
      <c r="F641" s="293">
        <v>81.22</v>
      </c>
      <c r="G641" s="293">
        <v>81.22</v>
      </c>
    </row>
    <row r="642" spans="1:7">
      <c r="A642" s="289" t="s">
        <v>1166</v>
      </c>
      <c r="B642" s="290"/>
      <c r="C642" s="289" t="s">
        <v>1167</v>
      </c>
      <c r="D642" s="291" t="s">
        <v>106</v>
      </c>
      <c r="E642" s="292">
        <v>35.1</v>
      </c>
      <c r="F642" s="293">
        <v>89.7</v>
      </c>
      <c r="G642" s="293">
        <v>124.8</v>
      </c>
    </row>
    <row r="643" spans="1:7">
      <c r="A643" s="289" t="s">
        <v>1168</v>
      </c>
      <c r="B643" s="290"/>
      <c r="C643" s="289" t="s">
        <v>1169</v>
      </c>
      <c r="D643" s="291" t="s">
        <v>56</v>
      </c>
      <c r="E643" s="292">
        <v>12.52</v>
      </c>
      <c r="F643" s="293">
        <v>0</v>
      </c>
      <c r="G643" s="293">
        <v>12.52</v>
      </c>
    </row>
    <row r="644" spans="1:7">
      <c r="A644" s="285" t="s">
        <v>1170</v>
      </c>
      <c r="B644" s="286" t="s">
        <v>1171</v>
      </c>
      <c r="C644" s="287"/>
      <c r="D644" s="288"/>
      <c r="E644" s="294"/>
      <c r="F644" s="294"/>
      <c r="G644" s="294"/>
    </row>
    <row r="645" spans="1:7">
      <c r="A645" s="289" t="s">
        <v>1172</v>
      </c>
      <c r="B645" s="290"/>
      <c r="C645" s="289" t="s">
        <v>1173</v>
      </c>
      <c r="D645" s="291" t="s">
        <v>106</v>
      </c>
      <c r="E645" s="292">
        <v>113.23</v>
      </c>
      <c r="F645" s="293">
        <v>48.8</v>
      </c>
      <c r="G645" s="293">
        <v>162.03</v>
      </c>
    </row>
    <row r="646" spans="1:7">
      <c r="A646" s="289" t="s">
        <v>1174</v>
      </c>
      <c r="B646" s="290"/>
      <c r="C646" s="289" t="s">
        <v>1175</v>
      </c>
      <c r="D646" s="291" t="s">
        <v>106</v>
      </c>
      <c r="E646" s="292">
        <v>94.12</v>
      </c>
      <c r="F646" s="293">
        <v>20.92</v>
      </c>
      <c r="G646" s="293">
        <v>115.04</v>
      </c>
    </row>
    <row r="647" spans="1:7">
      <c r="A647" s="289" t="s">
        <v>1176</v>
      </c>
      <c r="B647" s="290"/>
      <c r="C647" s="289" t="s">
        <v>1177</v>
      </c>
      <c r="D647" s="291" t="s">
        <v>56</v>
      </c>
      <c r="E647" s="292">
        <v>1.21</v>
      </c>
      <c r="F647" s="293">
        <v>0.42</v>
      </c>
      <c r="G647" s="293">
        <v>1.63</v>
      </c>
    </row>
    <row r="648" spans="1:7">
      <c r="A648" s="289" t="s">
        <v>1178</v>
      </c>
      <c r="B648" s="290"/>
      <c r="C648" s="289" t="s">
        <v>1179</v>
      </c>
      <c r="D648" s="291" t="s">
        <v>106</v>
      </c>
      <c r="E648" s="292">
        <v>440.54</v>
      </c>
      <c r="F648" s="293">
        <v>36.369999999999997</v>
      </c>
      <c r="G648" s="293">
        <v>476.91</v>
      </c>
    </row>
    <row r="649" spans="1:7">
      <c r="A649" s="289" t="s">
        <v>1180</v>
      </c>
      <c r="B649" s="290"/>
      <c r="C649" s="289" t="s">
        <v>1181</v>
      </c>
      <c r="D649" s="291" t="s">
        <v>106</v>
      </c>
      <c r="E649" s="292">
        <v>204.75</v>
      </c>
      <c r="F649" s="293">
        <v>27.88</v>
      </c>
      <c r="G649" s="293">
        <v>232.63</v>
      </c>
    </row>
    <row r="650" spans="1:7">
      <c r="A650" s="289" t="s">
        <v>1182</v>
      </c>
      <c r="B650" s="290"/>
      <c r="C650" s="289" t="s">
        <v>1183</v>
      </c>
      <c r="D650" s="291" t="s">
        <v>106</v>
      </c>
      <c r="E650" s="292">
        <v>0</v>
      </c>
      <c r="F650" s="293">
        <v>27.88</v>
      </c>
      <c r="G650" s="293">
        <v>27.88</v>
      </c>
    </row>
    <row r="651" spans="1:7">
      <c r="A651" s="289" t="s">
        <v>1184</v>
      </c>
      <c r="B651" s="290"/>
      <c r="C651" s="289" t="s">
        <v>1185</v>
      </c>
      <c r="D651" s="291" t="s">
        <v>106</v>
      </c>
      <c r="E651" s="292">
        <v>117.19</v>
      </c>
      <c r="F651" s="293">
        <v>13.94</v>
      </c>
      <c r="G651" s="293">
        <v>131.13</v>
      </c>
    </row>
    <row r="652" spans="1:7">
      <c r="A652" s="289" t="s">
        <v>1186</v>
      </c>
      <c r="B652" s="290"/>
      <c r="C652" s="289" t="s">
        <v>1187</v>
      </c>
      <c r="D652" s="291" t="s">
        <v>106</v>
      </c>
      <c r="E652" s="292">
        <v>99.16</v>
      </c>
      <c r="F652" s="293">
        <v>41.82</v>
      </c>
      <c r="G652" s="293">
        <v>140.97999999999999</v>
      </c>
    </row>
    <row r="653" spans="1:7">
      <c r="A653" s="289" t="s">
        <v>1188</v>
      </c>
      <c r="B653" s="290"/>
      <c r="C653" s="289" t="s">
        <v>1189</v>
      </c>
      <c r="D653" s="291" t="s">
        <v>106</v>
      </c>
      <c r="E653" s="292">
        <v>113.23</v>
      </c>
      <c r="F653" s="293">
        <v>65.77</v>
      </c>
      <c r="G653" s="293">
        <v>179</v>
      </c>
    </row>
    <row r="654" spans="1:7">
      <c r="A654" s="289" t="s">
        <v>1190</v>
      </c>
      <c r="B654" s="290"/>
      <c r="C654" s="289" t="s">
        <v>1191</v>
      </c>
      <c r="D654" s="291" t="s">
        <v>106</v>
      </c>
      <c r="E654" s="292">
        <v>124.07</v>
      </c>
      <c r="F654" s="293">
        <v>0.14000000000000001</v>
      </c>
      <c r="G654" s="293">
        <v>124.21</v>
      </c>
    </row>
    <row r="655" spans="1:7">
      <c r="A655" s="289" t="s">
        <v>1192</v>
      </c>
      <c r="B655" s="290"/>
      <c r="C655" s="289" t="s">
        <v>1193</v>
      </c>
      <c r="D655" s="291" t="s">
        <v>106</v>
      </c>
      <c r="E655" s="292">
        <v>250.23</v>
      </c>
      <c r="F655" s="293">
        <v>11.15</v>
      </c>
      <c r="G655" s="293">
        <v>261.38</v>
      </c>
    </row>
    <row r="656" spans="1:7">
      <c r="A656" s="289" t="s">
        <v>7641</v>
      </c>
      <c r="B656" s="290"/>
      <c r="C656" s="289" t="s">
        <v>7642</v>
      </c>
      <c r="D656" s="291" t="s">
        <v>106</v>
      </c>
      <c r="E656" s="292">
        <v>568.63</v>
      </c>
      <c r="F656" s="293">
        <v>11.15</v>
      </c>
      <c r="G656" s="293">
        <v>579.78</v>
      </c>
    </row>
    <row r="657" spans="1:7">
      <c r="A657" s="285" t="s">
        <v>1194</v>
      </c>
      <c r="B657" s="286" t="s">
        <v>1195</v>
      </c>
      <c r="C657" s="287"/>
      <c r="D657" s="288"/>
      <c r="E657" s="294"/>
      <c r="F657" s="294"/>
      <c r="G657" s="294"/>
    </row>
    <row r="658" spans="1:7">
      <c r="A658" s="289" t="s">
        <v>1196</v>
      </c>
      <c r="B658" s="290"/>
      <c r="C658" s="289" t="s">
        <v>1197</v>
      </c>
      <c r="D658" s="291" t="s">
        <v>56</v>
      </c>
      <c r="E658" s="292">
        <v>1.22</v>
      </c>
      <c r="F658" s="293">
        <v>3.48</v>
      </c>
      <c r="G658" s="293">
        <v>4.7</v>
      </c>
    </row>
    <row r="659" spans="1:7">
      <c r="A659" s="289" t="s">
        <v>1198</v>
      </c>
      <c r="B659" s="290"/>
      <c r="C659" s="289" t="s">
        <v>1199</v>
      </c>
      <c r="D659" s="291" t="s">
        <v>81</v>
      </c>
      <c r="E659" s="292">
        <v>14.49</v>
      </c>
      <c r="F659" s="293">
        <v>0</v>
      </c>
      <c r="G659" s="293">
        <v>14.49</v>
      </c>
    </row>
    <row r="660" spans="1:7">
      <c r="A660" s="289" t="s">
        <v>1200</v>
      </c>
      <c r="B660" s="290"/>
      <c r="C660" s="289" t="s">
        <v>1201</v>
      </c>
      <c r="D660" s="291" t="s">
        <v>56</v>
      </c>
      <c r="E660" s="292">
        <v>2.85</v>
      </c>
      <c r="F660" s="293">
        <v>3.48</v>
      </c>
      <c r="G660" s="293">
        <v>6.33</v>
      </c>
    </row>
    <row r="661" spans="1:7">
      <c r="A661" s="289" t="s">
        <v>1202</v>
      </c>
      <c r="B661" s="290"/>
      <c r="C661" s="289" t="s">
        <v>1203</v>
      </c>
      <c r="D661" s="291" t="s">
        <v>106</v>
      </c>
      <c r="E661" s="292">
        <v>5466.5</v>
      </c>
      <c r="F661" s="293">
        <v>1210.94</v>
      </c>
      <c r="G661" s="293">
        <v>6677.44</v>
      </c>
    </row>
    <row r="662" spans="1:7">
      <c r="A662" s="289" t="s">
        <v>1204</v>
      </c>
      <c r="B662" s="290"/>
      <c r="C662" s="289" t="s">
        <v>1205</v>
      </c>
      <c r="D662" s="291" t="s">
        <v>81</v>
      </c>
      <c r="E662" s="292">
        <v>89.91</v>
      </c>
      <c r="F662" s="293">
        <v>92.73</v>
      </c>
      <c r="G662" s="293">
        <v>182.64</v>
      </c>
    </row>
    <row r="663" spans="1:7">
      <c r="A663" s="280" t="s">
        <v>1206</v>
      </c>
      <c r="B663" s="281" t="s">
        <v>1207</v>
      </c>
      <c r="C663" s="284"/>
      <c r="D663" s="283"/>
      <c r="E663" s="295"/>
      <c r="F663" s="295"/>
      <c r="G663" s="295"/>
    </row>
    <row r="664" spans="1:7">
      <c r="A664" s="285" t="s">
        <v>1208</v>
      </c>
      <c r="B664" s="286" t="s">
        <v>1209</v>
      </c>
      <c r="C664" s="287"/>
      <c r="D664" s="288"/>
      <c r="E664" s="294"/>
      <c r="F664" s="294"/>
      <c r="G664" s="294"/>
    </row>
    <row r="665" spans="1:7">
      <c r="A665" s="289" t="s">
        <v>8194</v>
      </c>
      <c r="B665" s="290"/>
      <c r="C665" s="289" t="s">
        <v>1210</v>
      </c>
      <c r="D665" s="291" t="s">
        <v>81</v>
      </c>
      <c r="E665" s="292">
        <v>12.61</v>
      </c>
      <c r="F665" s="293">
        <v>32.53</v>
      </c>
      <c r="G665" s="293">
        <v>45.14</v>
      </c>
    </row>
    <row r="666" spans="1:7">
      <c r="A666" s="289" t="s">
        <v>8195</v>
      </c>
      <c r="B666" s="290"/>
      <c r="C666" s="289" t="s">
        <v>1211</v>
      </c>
      <c r="D666" s="291" t="s">
        <v>81</v>
      </c>
      <c r="E666" s="292">
        <v>19.66</v>
      </c>
      <c r="F666" s="293">
        <v>33.81</v>
      </c>
      <c r="G666" s="293">
        <v>53.47</v>
      </c>
    </row>
    <row r="667" spans="1:7">
      <c r="A667" s="289" t="s">
        <v>8196</v>
      </c>
      <c r="B667" s="290"/>
      <c r="C667" s="289" t="s">
        <v>1212</v>
      </c>
      <c r="D667" s="291" t="s">
        <v>81</v>
      </c>
      <c r="E667" s="292">
        <v>28.4</v>
      </c>
      <c r="F667" s="293">
        <v>53.86</v>
      </c>
      <c r="G667" s="293">
        <v>82.26</v>
      </c>
    </row>
    <row r="668" spans="1:7">
      <c r="A668" s="285" t="s">
        <v>1213</v>
      </c>
      <c r="B668" s="286" t="s">
        <v>1214</v>
      </c>
      <c r="C668" s="287"/>
      <c r="D668" s="288"/>
      <c r="E668" s="294"/>
      <c r="F668" s="294"/>
      <c r="G668" s="294"/>
    </row>
    <row r="669" spans="1:7" ht="25.5">
      <c r="A669" s="289" t="s">
        <v>1215</v>
      </c>
      <c r="B669" s="290"/>
      <c r="C669" s="289" t="s">
        <v>1216</v>
      </c>
      <c r="D669" s="291" t="s">
        <v>55</v>
      </c>
      <c r="E669" s="292">
        <v>7325</v>
      </c>
      <c r="F669" s="293">
        <v>0</v>
      </c>
      <c r="G669" s="293">
        <v>7325</v>
      </c>
    </row>
    <row r="670" spans="1:7">
      <c r="A670" s="289" t="s">
        <v>1217</v>
      </c>
      <c r="B670" s="290"/>
      <c r="C670" s="289" t="s">
        <v>1218</v>
      </c>
      <c r="D670" s="291" t="s">
        <v>81</v>
      </c>
      <c r="E670" s="292">
        <v>60.81</v>
      </c>
      <c r="F670" s="293">
        <v>1.4</v>
      </c>
      <c r="G670" s="293">
        <v>62.21</v>
      </c>
    </row>
    <row r="671" spans="1:7">
      <c r="A671" s="289" t="s">
        <v>1219</v>
      </c>
      <c r="B671" s="290"/>
      <c r="C671" s="289" t="s">
        <v>1220</v>
      </c>
      <c r="D671" s="291" t="s">
        <v>81</v>
      </c>
      <c r="E671" s="292">
        <v>67.73</v>
      </c>
      <c r="F671" s="293">
        <v>1.4</v>
      </c>
      <c r="G671" s="293">
        <v>69.13</v>
      </c>
    </row>
    <row r="672" spans="1:7">
      <c r="A672" s="289" t="s">
        <v>1221</v>
      </c>
      <c r="B672" s="290"/>
      <c r="C672" s="289" t="s">
        <v>1222</v>
      </c>
      <c r="D672" s="291" t="s">
        <v>81</v>
      </c>
      <c r="E672" s="292">
        <v>83.54</v>
      </c>
      <c r="F672" s="293">
        <v>1.4</v>
      </c>
      <c r="G672" s="293">
        <v>84.94</v>
      </c>
    </row>
    <row r="673" spans="1:7">
      <c r="A673" s="289" t="s">
        <v>1223</v>
      </c>
      <c r="B673" s="290"/>
      <c r="C673" s="289" t="s">
        <v>1224</v>
      </c>
      <c r="D673" s="291" t="s">
        <v>81</v>
      </c>
      <c r="E673" s="292">
        <v>109.27</v>
      </c>
      <c r="F673" s="293">
        <v>1.4</v>
      </c>
      <c r="G673" s="293">
        <v>110.67</v>
      </c>
    </row>
    <row r="674" spans="1:7">
      <c r="A674" s="289" t="s">
        <v>1225</v>
      </c>
      <c r="B674" s="290"/>
      <c r="C674" s="289" t="s">
        <v>1226</v>
      </c>
      <c r="D674" s="291" t="s">
        <v>81</v>
      </c>
      <c r="E674" s="292">
        <v>130.47</v>
      </c>
      <c r="F674" s="293">
        <v>1.4</v>
      </c>
      <c r="G674" s="293">
        <v>131.87</v>
      </c>
    </row>
    <row r="675" spans="1:7">
      <c r="A675" s="289" t="s">
        <v>1227</v>
      </c>
      <c r="B675" s="290"/>
      <c r="C675" s="289" t="s">
        <v>1228</v>
      </c>
      <c r="D675" s="291" t="s">
        <v>81</v>
      </c>
      <c r="E675" s="292">
        <v>143.99</v>
      </c>
      <c r="F675" s="293">
        <v>1.4</v>
      </c>
      <c r="G675" s="293">
        <v>145.38999999999999</v>
      </c>
    </row>
    <row r="676" spans="1:7">
      <c r="A676" s="285" t="s">
        <v>1229</v>
      </c>
      <c r="B676" s="286" t="s">
        <v>1230</v>
      </c>
      <c r="C676" s="287"/>
      <c r="D676" s="288"/>
      <c r="E676" s="294"/>
      <c r="F676" s="294"/>
      <c r="G676" s="294"/>
    </row>
    <row r="677" spans="1:7" ht="25.5">
      <c r="A677" s="289" t="s">
        <v>1231</v>
      </c>
      <c r="B677" s="290"/>
      <c r="C677" s="289" t="s">
        <v>1232</v>
      </c>
      <c r="D677" s="291" t="s">
        <v>55</v>
      </c>
      <c r="E677" s="292">
        <v>1569.83</v>
      </c>
      <c r="F677" s="293">
        <v>0</v>
      </c>
      <c r="G677" s="293">
        <v>1569.83</v>
      </c>
    </row>
    <row r="678" spans="1:7">
      <c r="A678" s="289" t="s">
        <v>1233</v>
      </c>
      <c r="B678" s="290"/>
      <c r="C678" s="289" t="s">
        <v>1234</v>
      </c>
      <c r="D678" s="291" t="s">
        <v>81</v>
      </c>
      <c r="E678" s="292">
        <v>27.98</v>
      </c>
      <c r="F678" s="293">
        <v>10.3</v>
      </c>
      <c r="G678" s="293">
        <v>38.28</v>
      </c>
    </row>
    <row r="679" spans="1:7">
      <c r="A679" s="289" t="s">
        <v>1235</v>
      </c>
      <c r="B679" s="290"/>
      <c r="C679" s="289" t="s">
        <v>1236</v>
      </c>
      <c r="D679" s="291" t="s">
        <v>81</v>
      </c>
      <c r="E679" s="292">
        <v>37.75</v>
      </c>
      <c r="F679" s="293">
        <v>14.9</v>
      </c>
      <c r="G679" s="293">
        <v>52.65</v>
      </c>
    </row>
    <row r="680" spans="1:7">
      <c r="A680" s="289" t="s">
        <v>1237</v>
      </c>
      <c r="B680" s="290"/>
      <c r="C680" s="289" t="s">
        <v>1238</v>
      </c>
      <c r="D680" s="291" t="s">
        <v>81</v>
      </c>
      <c r="E680" s="292">
        <v>49.02</v>
      </c>
      <c r="F680" s="293">
        <v>20.39</v>
      </c>
      <c r="G680" s="293">
        <v>69.41</v>
      </c>
    </row>
    <row r="681" spans="1:7">
      <c r="A681" s="289" t="s">
        <v>1239</v>
      </c>
      <c r="B681" s="290"/>
      <c r="C681" s="289" t="s">
        <v>1240</v>
      </c>
      <c r="D681" s="291" t="s">
        <v>81</v>
      </c>
      <c r="E681" s="292">
        <v>63.64</v>
      </c>
      <c r="F681" s="293">
        <v>27</v>
      </c>
      <c r="G681" s="293">
        <v>90.64</v>
      </c>
    </row>
    <row r="682" spans="1:7">
      <c r="A682" s="285" t="s">
        <v>1241</v>
      </c>
      <c r="B682" s="286" t="s">
        <v>1242</v>
      </c>
      <c r="C682" s="287"/>
      <c r="D682" s="288"/>
      <c r="E682" s="294"/>
      <c r="F682" s="294"/>
      <c r="G682" s="294"/>
    </row>
    <row r="683" spans="1:7" ht="25.5">
      <c r="A683" s="289" t="s">
        <v>1243</v>
      </c>
      <c r="B683" s="290"/>
      <c r="C683" s="289" t="s">
        <v>1244</v>
      </c>
      <c r="D683" s="291" t="s">
        <v>55</v>
      </c>
      <c r="E683" s="292">
        <v>1863.28</v>
      </c>
      <c r="F683" s="293">
        <v>0</v>
      </c>
      <c r="G683" s="293">
        <v>1863.28</v>
      </c>
    </row>
    <row r="684" spans="1:7">
      <c r="A684" s="289" t="s">
        <v>1245</v>
      </c>
      <c r="B684" s="290"/>
      <c r="C684" s="289" t="s">
        <v>1246</v>
      </c>
      <c r="D684" s="291" t="s">
        <v>81</v>
      </c>
      <c r="E684" s="292">
        <v>48.79</v>
      </c>
      <c r="F684" s="293">
        <v>8.68</v>
      </c>
      <c r="G684" s="293">
        <v>57.47</v>
      </c>
    </row>
    <row r="685" spans="1:7">
      <c r="A685" s="289" t="s">
        <v>1247</v>
      </c>
      <c r="B685" s="290"/>
      <c r="C685" s="289" t="s">
        <v>1248</v>
      </c>
      <c r="D685" s="291" t="s">
        <v>81</v>
      </c>
      <c r="E685" s="292">
        <v>60.6</v>
      </c>
      <c r="F685" s="293">
        <v>12.53</v>
      </c>
      <c r="G685" s="293">
        <v>73.13</v>
      </c>
    </row>
    <row r="686" spans="1:7">
      <c r="A686" s="289" t="s">
        <v>1249</v>
      </c>
      <c r="B686" s="290"/>
      <c r="C686" s="289" t="s">
        <v>1250</v>
      </c>
      <c r="D686" s="291" t="s">
        <v>81</v>
      </c>
      <c r="E686" s="292">
        <v>77.400000000000006</v>
      </c>
      <c r="F686" s="293">
        <v>17.059999999999999</v>
      </c>
      <c r="G686" s="293">
        <v>94.46</v>
      </c>
    </row>
    <row r="687" spans="1:7">
      <c r="A687" s="289" t="s">
        <v>1251</v>
      </c>
      <c r="B687" s="290"/>
      <c r="C687" s="289" t="s">
        <v>1252</v>
      </c>
      <c r="D687" s="291" t="s">
        <v>81</v>
      </c>
      <c r="E687" s="292">
        <v>120.54</v>
      </c>
      <c r="F687" s="293">
        <v>22.26</v>
      </c>
      <c r="G687" s="293">
        <v>142.80000000000001</v>
      </c>
    </row>
    <row r="688" spans="1:7">
      <c r="A688" s="285" t="s">
        <v>1253</v>
      </c>
      <c r="B688" s="286" t="s">
        <v>1254</v>
      </c>
      <c r="C688" s="287"/>
      <c r="D688" s="288"/>
      <c r="E688" s="294"/>
      <c r="F688" s="294"/>
      <c r="G688" s="294"/>
    </row>
    <row r="689" spans="1:7" ht="25.5">
      <c r="A689" s="289" t="s">
        <v>1255</v>
      </c>
      <c r="B689" s="290"/>
      <c r="C689" s="289" t="s">
        <v>1256</v>
      </c>
      <c r="D689" s="291" t="s">
        <v>55</v>
      </c>
      <c r="E689" s="292">
        <v>15165.31</v>
      </c>
      <c r="F689" s="293">
        <v>0</v>
      </c>
      <c r="G689" s="293">
        <v>15165.31</v>
      </c>
    </row>
    <row r="690" spans="1:7">
      <c r="A690" s="289" t="s">
        <v>1257</v>
      </c>
      <c r="B690" s="290"/>
      <c r="C690" s="289" t="s">
        <v>1258</v>
      </c>
      <c r="D690" s="291" t="s">
        <v>81</v>
      </c>
      <c r="E690" s="292">
        <v>141.41</v>
      </c>
      <c r="F690" s="293">
        <v>6.31</v>
      </c>
      <c r="G690" s="293">
        <v>147.72</v>
      </c>
    </row>
    <row r="691" spans="1:7">
      <c r="A691" s="289" t="s">
        <v>1259</v>
      </c>
      <c r="B691" s="290"/>
      <c r="C691" s="289" t="s">
        <v>1260</v>
      </c>
      <c r="D691" s="291" t="s">
        <v>81</v>
      </c>
      <c r="E691" s="292">
        <v>153.91999999999999</v>
      </c>
      <c r="F691" s="293">
        <v>7.91</v>
      </c>
      <c r="G691" s="293">
        <v>161.83000000000001</v>
      </c>
    </row>
    <row r="692" spans="1:7">
      <c r="A692" s="289" t="s">
        <v>1261</v>
      </c>
      <c r="B692" s="290"/>
      <c r="C692" s="289" t="s">
        <v>1262</v>
      </c>
      <c r="D692" s="291" t="s">
        <v>81</v>
      </c>
      <c r="E692" s="292">
        <v>188.03</v>
      </c>
      <c r="F692" s="293">
        <v>11.97</v>
      </c>
      <c r="G692" s="293">
        <v>200</v>
      </c>
    </row>
    <row r="693" spans="1:7">
      <c r="A693" s="289" t="s">
        <v>1263</v>
      </c>
      <c r="B693" s="290"/>
      <c r="C693" s="289" t="s">
        <v>1264</v>
      </c>
      <c r="D693" s="291" t="s">
        <v>81</v>
      </c>
      <c r="E693" s="292">
        <v>208.83</v>
      </c>
      <c r="F693" s="293">
        <v>16.75</v>
      </c>
      <c r="G693" s="293">
        <v>225.58</v>
      </c>
    </row>
    <row r="694" spans="1:7">
      <c r="A694" s="289" t="s">
        <v>1265</v>
      </c>
      <c r="B694" s="290"/>
      <c r="C694" s="289" t="s">
        <v>1266</v>
      </c>
      <c r="D694" s="291" t="s">
        <v>81</v>
      </c>
      <c r="E694" s="292">
        <v>258.22000000000003</v>
      </c>
      <c r="F694" s="293">
        <v>25.59</v>
      </c>
      <c r="G694" s="293">
        <v>283.81</v>
      </c>
    </row>
    <row r="695" spans="1:7">
      <c r="A695" s="289" t="s">
        <v>1267</v>
      </c>
      <c r="B695" s="290"/>
      <c r="C695" s="289" t="s">
        <v>1268</v>
      </c>
      <c r="D695" s="291" t="s">
        <v>81</v>
      </c>
      <c r="E695" s="292">
        <v>305.27</v>
      </c>
      <c r="F695" s="293">
        <v>30.01</v>
      </c>
      <c r="G695" s="293">
        <v>335.28</v>
      </c>
    </row>
    <row r="696" spans="1:7">
      <c r="A696" s="289" t="s">
        <v>1269</v>
      </c>
      <c r="B696" s="290"/>
      <c r="C696" s="289" t="s">
        <v>1270</v>
      </c>
      <c r="D696" s="291" t="s">
        <v>81</v>
      </c>
      <c r="E696" s="292">
        <v>365.21</v>
      </c>
      <c r="F696" s="293">
        <v>35.51</v>
      </c>
      <c r="G696" s="293">
        <v>400.72</v>
      </c>
    </row>
    <row r="697" spans="1:7">
      <c r="A697" s="289" t="s">
        <v>1271</v>
      </c>
      <c r="B697" s="290"/>
      <c r="C697" s="289" t="s">
        <v>1272</v>
      </c>
      <c r="D697" s="291" t="s">
        <v>81</v>
      </c>
      <c r="E697" s="292">
        <v>439.74</v>
      </c>
      <c r="F697" s="293">
        <v>30.01</v>
      </c>
      <c r="G697" s="293">
        <v>469.75</v>
      </c>
    </row>
    <row r="698" spans="1:7">
      <c r="A698" s="289" t="s">
        <v>1273</v>
      </c>
      <c r="B698" s="290"/>
      <c r="C698" s="289" t="s">
        <v>1274</v>
      </c>
      <c r="D698" s="291" t="s">
        <v>81</v>
      </c>
      <c r="E698" s="292">
        <v>210.72</v>
      </c>
      <c r="F698" s="293">
        <v>0</v>
      </c>
      <c r="G698" s="293">
        <v>210.72</v>
      </c>
    </row>
    <row r="699" spans="1:7">
      <c r="A699" s="289" t="s">
        <v>1275</v>
      </c>
      <c r="B699" s="290"/>
      <c r="C699" s="289" t="s">
        <v>1276</v>
      </c>
      <c r="D699" s="291" t="s">
        <v>81</v>
      </c>
      <c r="E699" s="292">
        <v>373.49</v>
      </c>
      <c r="F699" s="293">
        <v>0</v>
      </c>
      <c r="G699" s="293">
        <v>373.49</v>
      </c>
    </row>
    <row r="700" spans="1:7" ht="25.5">
      <c r="A700" s="289" t="s">
        <v>1277</v>
      </c>
      <c r="B700" s="290"/>
      <c r="C700" s="289" t="s">
        <v>1278</v>
      </c>
      <c r="D700" s="291" t="s">
        <v>55</v>
      </c>
      <c r="E700" s="292">
        <v>15165.31</v>
      </c>
      <c r="F700" s="293">
        <v>0</v>
      </c>
      <c r="G700" s="293">
        <v>15165.31</v>
      </c>
    </row>
    <row r="701" spans="1:7">
      <c r="A701" s="289" t="s">
        <v>1279</v>
      </c>
      <c r="B701" s="290"/>
      <c r="C701" s="289" t="s">
        <v>1280</v>
      </c>
      <c r="D701" s="291" t="s">
        <v>81</v>
      </c>
      <c r="E701" s="292">
        <v>726.01</v>
      </c>
      <c r="F701" s="293">
        <v>0</v>
      </c>
      <c r="G701" s="293">
        <v>726.01</v>
      </c>
    </row>
    <row r="702" spans="1:7">
      <c r="A702" s="289" t="s">
        <v>1281</v>
      </c>
      <c r="B702" s="290"/>
      <c r="C702" s="289" t="s">
        <v>1282</v>
      </c>
      <c r="D702" s="291" t="s">
        <v>81</v>
      </c>
      <c r="E702" s="292">
        <v>987.75</v>
      </c>
      <c r="F702" s="293">
        <v>0</v>
      </c>
      <c r="G702" s="293">
        <v>987.75</v>
      </c>
    </row>
    <row r="703" spans="1:7">
      <c r="A703" s="289" t="s">
        <v>1283</v>
      </c>
      <c r="B703" s="290"/>
      <c r="C703" s="289" t="s">
        <v>1284</v>
      </c>
      <c r="D703" s="291" t="s">
        <v>81</v>
      </c>
      <c r="E703" s="292">
        <v>1177.55</v>
      </c>
      <c r="F703" s="293">
        <v>0</v>
      </c>
      <c r="G703" s="293">
        <v>1177.55</v>
      </c>
    </row>
    <row r="704" spans="1:7">
      <c r="A704" s="285" t="s">
        <v>1285</v>
      </c>
      <c r="B704" s="286" t="s">
        <v>1286</v>
      </c>
      <c r="C704" s="287"/>
      <c r="D704" s="288"/>
      <c r="E704" s="294"/>
      <c r="F704" s="294"/>
      <c r="G704" s="294"/>
    </row>
    <row r="705" spans="1:7" ht="25.5">
      <c r="A705" s="289" t="s">
        <v>1287</v>
      </c>
      <c r="B705" s="290"/>
      <c r="C705" s="289" t="s">
        <v>1288</v>
      </c>
      <c r="D705" s="291" t="s">
        <v>55</v>
      </c>
      <c r="E705" s="292">
        <v>1449.11</v>
      </c>
      <c r="F705" s="293">
        <v>0</v>
      </c>
      <c r="G705" s="293">
        <v>1449.11</v>
      </c>
    </row>
    <row r="706" spans="1:7">
      <c r="A706" s="289" t="s">
        <v>1289</v>
      </c>
      <c r="B706" s="290"/>
      <c r="C706" s="289" t="s">
        <v>1290</v>
      </c>
      <c r="D706" s="291" t="s">
        <v>81</v>
      </c>
      <c r="E706" s="292">
        <v>23.69</v>
      </c>
      <c r="F706" s="293">
        <v>0</v>
      </c>
      <c r="G706" s="293">
        <v>23.69</v>
      </c>
    </row>
    <row r="707" spans="1:7">
      <c r="A707" s="289" t="s">
        <v>1291</v>
      </c>
      <c r="B707" s="290"/>
      <c r="C707" s="289" t="s">
        <v>1292</v>
      </c>
      <c r="D707" s="291" t="s">
        <v>81</v>
      </c>
      <c r="E707" s="292">
        <v>27.53</v>
      </c>
      <c r="F707" s="293">
        <v>0</v>
      </c>
      <c r="G707" s="293">
        <v>27.53</v>
      </c>
    </row>
    <row r="708" spans="1:7">
      <c r="A708" s="289" t="s">
        <v>1293</v>
      </c>
      <c r="B708" s="290"/>
      <c r="C708" s="289" t="s">
        <v>1294</v>
      </c>
      <c r="D708" s="291" t="s">
        <v>81</v>
      </c>
      <c r="E708" s="292">
        <v>43.75</v>
      </c>
      <c r="F708" s="293">
        <v>0</v>
      </c>
      <c r="G708" s="293">
        <v>43.75</v>
      </c>
    </row>
    <row r="709" spans="1:7">
      <c r="A709" s="289" t="s">
        <v>1295</v>
      </c>
      <c r="B709" s="290"/>
      <c r="C709" s="289" t="s">
        <v>1296</v>
      </c>
      <c r="D709" s="291" t="s">
        <v>106</v>
      </c>
      <c r="E709" s="292">
        <v>0</v>
      </c>
      <c r="F709" s="293">
        <v>342.7</v>
      </c>
      <c r="G709" s="293">
        <v>342.7</v>
      </c>
    </row>
    <row r="710" spans="1:7">
      <c r="A710" s="285" t="s">
        <v>1297</v>
      </c>
      <c r="B710" s="286" t="s">
        <v>1298</v>
      </c>
      <c r="C710" s="287"/>
      <c r="D710" s="288"/>
      <c r="E710" s="294"/>
      <c r="F710" s="294"/>
      <c r="G710" s="294"/>
    </row>
    <row r="711" spans="1:7" ht="25.5">
      <c r="A711" s="289" t="s">
        <v>1299</v>
      </c>
      <c r="B711" s="290"/>
      <c r="C711" s="289" t="s">
        <v>1300</v>
      </c>
      <c r="D711" s="291" t="s">
        <v>55</v>
      </c>
      <c r="E711" s="292">
        <v>13400</v>
      </c>
      <c r="F711" s="293">
        <v>0</v>
      </c>
      <c r="G711" s="293">
        <v>13400</v>
      </c>
    </row>
    <row r="712" spans="1:7">
      <c r="A712" s="289" t="s">
        <v>1301</v>
      </c>
      <c r="B712" s="290"/>
      <c r="C712" s="289" t="s">
        <v>1302</v>
      </c>
      <c r="D712" s="291" t="s">
        <v>81</v>
      </c>
      <c r="E712" s="292">
        <v>29.07</v>
      </c>
      <c r="F712" s="293">
        <v>3.72</v>
      </c>
      <c r="G712" s="293">
        <v>32.79</v>
      </c>
    </row>
    <row r="713" spans="1:7">
      <c r="A713" s="289" t="s">
        <v>1303</v>
      </c>
      <c r="B713" s="290"/>
      <c r="C713" s="289" t="s">
        <v>1304</v>
      </c>
      <c r="D713" s="291" t="s">
        <v>81</v>
      </c>
      <c r="E713" s="292">
        <v>32.65</v>
      </c>
      <c r="F713" s="293">
        <v>3.72</v>
      </c>
      <c r="G713" s="293">
        <v>36.369999999999997</v>
      </c>
    </row>
    <row r="714" spans="1:7">
      <c r="A714" s="289" t="s">
        <v>1305</v>
      </c>
      <c r="B714" s="290"/>
      <c r="C714" s="289" t="s">
        <v>1306</v>
      </c>
      <c r="D714" s="291" t="s">
        <v>81</v>
      </c>
      <c r="E714" s="292">
        <v>38.909999999999997</v>
      </c>
      <c r="F714" s="293">
        <v>3.72</v>
      </c>
      <c r="G714" s="293">
        <v>42.63</v>
      </c>
    </row>
    <row r="715" spans="1:7">
      <c r="A715" s="289" t="s">
        <v>1307</v>
      </c>
      <c r="B715" s="290"/>
      <c r="C715" s="289" t="s">
        <v>1308</v>
      </c>
      <c r="D715" s="291" t="s">
        <v>81</v>
      </c>
      <c r="E715" s="292">
        <v>44.39</v>
      </c>
      <c r="F715" s="293">
        <v>3.72</v>
      </c>
      <c r="G715" s="293">
        <v>48.11</v>
      </c>
    </row>
    <row r="716" spans="1:7">
      <c r="A716" s="289" t="s">
        <v>1309</v>
      </c>
      <c r="B716" s="290"/>
      <c r="C716" s="289" t="s">
        <v>1310</v>
      </c>
      <c r="D716" s="291" t="s">
        <v>81</v>
      </c>
      <c r="E716" s="292">
        <v>54.57</v>
      </c>
      <c r="F716" s="293">
        <v>3.72</v>
      </c>
      <c r="G716" s="293">
        <v>58.29</v>
      </c>
    </row>
    <row r="717" spans="1:7">
      <c r="A717" s="289" t="s">
        <v>1311</v>
      </c>
      <c r="B717" s="290"/>
      <c r="C717" s="289" t="s">
        <v>1312</v>
      </c>
      <c r="D717" s="291" t="s">
        <v>81</v>
      </c>
      <c r="E717" s="292">
        <v>69</v>
      </c>
      <c r="F717" s="293">
        <v>3.72</v>
      </c>
      <c r="G717" s="293">
        <v>72.72</v>
      </c>
    </row>
    <row r="718" spans="1:7">
      <c r="A718" s="289" t="s">
        <v>1313</v>
      </c>
      <c r="B718" s="290"/>
      <c r="C718" s="289" t="s">
        <v>1314</v>
      </c>
      <c r="D718" s="291" t="s">
        <v>81</v>
      </c>
      <c r="E718" s="292">
        <v>84.21</v>
      </c>
      <c r="F718" s="293">
        <v>3.72</v>
      </c>
      <c r="G718" s="293">
        <v>87.93</v>
      </c>
    </row>
    <row r="719" spans="1:7">
      <c r="A719" s="289" t="s">
        <v>1315</v>
      </c>
      <c r="B719" s="290"/>
      <c r="C719" s="289" t="s">
        <v>1316</v>
      </c>
      <c r="D719" s="291" t="s">
        <v>81</v>
      </c>
      <c r="E719" s="292">
        <v>104.02</v>
      </c>
      <c r="F719" s="293">
        <v>3.72</v>
      </c>
      <c r="G719" s="293">
        <v>107.74</v>
      </c>
    </row>
    <row r="720" spans="1:7">
      <c r="A720" s="285" t="s">
        <v>1317</v>
      </c>
      <c r="B720" s="286" t="s">
        <v>1318</v>
      </c>
      <c r="C720" s="287"/>
      <c r="D720" s="288"/>
      <c r="E720" s="294"/>
      <c r="F720" s="294"/>
      <c r="G720" s="294"/>
    </row>
    <row r="721" spans="1:7" ht="25.5">
      <c r="A721" s="289" t="s">
        <v>1319</v>
      </c>
      <c r="B721" s="290"/>
      <c r="C721" s="289" t="s">
        <v>1320</v>
      </c>
      <c r="D721" s="291" t="s">
        <v>55</v>
      </c>
      <c r="E721" s="292">
        <v>15881.73</v>
      </c>
      <c r="F721" s="293">
        <v>0</v>
      </c>
      <c r="G721" s="293">
        <v>15881.73</v>
      </c>
    </row>
    <row r="722" spans="1:7">
      <c r="A722" s="289" t="s">
        <v>1321</v>
      </c>
      <c r="B722" s="290"/>
      <c r="C722" s="289" t="s">
        <v>1322</v>
      </c>
      <c r="D722" s="291" t="s">
        <v>81</v>
      </c>
      <c r="E722" s="292">
        <v>185.7</v>
      </c>
      <c r="F722" s="293">
        <v>16.75</v>
      </c>
      <c r="G722" s="293">
        <v>202.45</v>
      </c>
    </row>
    <row r="723" spans="1:7">
      <c r="A723" s="289" t="s">
        <v>1323</v>
      </c>
      <c r="B723" s="290"/>
      <c r="C723" s="289" t="s">
        <v>1324</v>
      </c>
      <c r="D723" s="291" t="s">
        <v>81</v>
      </c>
      <c r="E723" s="292">
        <v>229.26</v>
      </c>
      <c r="F723" s="293">
        <v>25.59</v>
      </c>
      <c r="G723" s="293">
        <v>254.85</v>
      </c>
    </row>
    <row r="724" spans="1:7">
      <c r="A724" s="289" t="s">
        <v>1325</v>
      </c>
      <c r="B724" s="290"/>
      <c r="C724" s="289" t="s">
        <v>1326</v>
      </c>
      <c r="D724" s="291" t="s">
        <v>81</v>
      </c>
      <c r="E724" s="292">
        <v>268.2</v>
      </c>
      <c r="F724" s="293">
        <v>30.01</v>
      </c>
      <c r="G724" s="293">
        <v>298.20999999999998</v>
      </c>
    </row>
    <row r="725" spans="1:7">
      <c r="A725" s="280" t="s">
        <v>1327</v>
      </c>
      <c r="B725" s="281" t="s">
        <v>1328</v>
      </c>
      <c r="C725" s="284"/>
      <c r="D725" s="283"/>
      <c r="E725" s="295"/>
      <c r="F725" s="295"/>
      <c r="G725" s="295"/>
    </row>
    <row r="726" spans="1:7">
      <c r="A726" s="285" t="s">
        <v>1329</v>
      </c>
      <c r="B726" s="286" t="s">
        <v>1330</v>
      </c>
      <c r="C726" s="287"/>
      <c r="D726" s="288"/>
      <c r="E726" s="294"/>
      <c r="F726" s="294"/>
      <c r="G726" s="294"/>
    </row>
    <row r="727" spans="1:7" ht="25.5">
      <c r="A727" s="289" t="s">
        <v>7643</v>
      </c>
      <c r="B727" s="290"/>
      <c r="C727" s="289" t="s">
        <v>7644</v>
      </c>
      <c r="D727" s="291" t="s">
        <v>56</v>
      </c>
      <c r="E727" s="292">
        <v>67.81</v>
      </c>
      <c r="F727" s="293">
        <v>22.51</v>
      </c>
      <c r="G727" s="293">
        <v>90.32</v>
      </c>
    </row>
    <row r="728" spans="1:7" ht="25.5">
      <c r="A728" s="289" t="s">
        <v>7645</v>
      </c>
      <c r="B728" s="290"/>
      <c r="C728" s="289" t="s">
        <v>7646</v>
      </c>
      <c r="D728" s="291" t="s">
        <v>56</v>
      </c>
      <c r="E728" s="292">
        <v>79.73</v>
      </c>
      <c r="F728" s="293">
        <v>24.75</v>
      </c>
      <c r="G728" s="293">
        <v>104.48</v>
      </c>
    </row>
    <row r="729" spans="1:7" ht="25.5">
      <c r="A729" s="289" t="s">
        <v>7647</v>
      </c>
      <c r="B729" s="290"/>
      <c r="C729" s="289" t="s">
        <v>7648</v>
      </c>
      <c r="D729" s="291" t="s">
        <v>56</v>
      </c>
      <c r="E729" s="292">
        <v>99.5</v>
      </c>
      <c r="F729" s="293">
        <v>27</v>
      </c>
      <c r="G729" s="293">
        <v>126.5</v>
      </c>
    </row>
    <row r="730" spans="1:7" ht="25.5">
      <c r="A730" s="289" t="s">
        <v>7649</v>
      </c>
      <c r="B730" s="290"/>
      <c r="C730" s="289" t="s">
        <v>7650</v>
      </c>
      <c r="D730" s="291" t="s">
        <v>56</v>
      </c>
      <c r="E730" s="292">
        <v>111.64</v>
      </c>
      <c r="F730" s="293">
        <v>29.24</v>
      </c>
      <c r="G730" s="293">
        <v>140.88</v>
      </c>
    </row>
    <row r="731" spans="1:7" ht="25.5">
      <c r="A731" s="289" t="s">
        <v>7651</v>
      </c>
      <c r="B731" s="290"/>
      <c r="C731" s="289" t="s">
        <v>7652</v>
      </c>
      <c r="D731" s="291" t="s">
        <v>56</v>
      </c>
      <c r="E731" s="292">
        <v>137.18</v>
      </c>
      <c r="F731" s="293">
        <v>32.08</v>
      </c>
      <c r="G731" s="293">
        <v>169.26</v>
      </c>
    </row>
    <row r="732" spans="1:7" ht="25.5">
      <c r="A732" s="289" t="s">
        <v>7653</v>
      </c>
      <c r="B732" s="290"/>
      <c r="C732" s="289" t="s">
        <v>7654</v>
      </c>
      <c r="D732" s="291" t="s">
        <v>56</v>
      </c>
      <c r="E732" s="292">
        <v>81.7</v>
      </c>
      <c r="F732" s="293">
        <v>24.75</v>
      </c>
      <c r="G732" s="293">
        <v>106.45</v>
      </c>
    </row>
    <row r="733" spans="1:7" ht="25.5">
      <c r="A733" s="289" t="s">
        <v>7655</v>
      </c>
      <c r="B733" s="290"/>
      <c r="C733" s="289" t="s">
        <v>7656</v>
      </c>
      <c r="D733" s="291" t="s">
        <v>56</v>
      </c>
      <c r="E733" s="292">
        <v>95.23</v>
      </c>
      <c r="F733" s="293">
        <v>24.75</v>
      </c>
      <c r="G733" s="293">
        <v>119.98</v>
      </c>
    </row>
    <row r="734" spans="1:7" ht="25.5">
      <c r="A734" s="289" t="s">
        <v>7657</v>
      </c>
      <c r="B734" s="290"/>
      <c r="C734" s="289" t="s">
        <v>7658</v>
      </c>
      <c r="D734" s="291" t="s">
        <v>56</v>
      </c>
      <c r="E734" s="292">
        <v>106.31</v>
      </c>
      <c r="F734" s="293">
        <v>27</v>
      </c>
      <c r="G734" s="293">
        <v>133.31</v>
      </c>
    </row>
    <row r="735" spans="1:7" ht="25.5">
      <c r="A735" s="289" t="s">
        <v>7659</v>
      </c>
      <c r="B735" s="290"/>
      <c r="C735" s="289" t="s">
        <v>7660</v>
      </c>
      <c r="D735" s="291" t="s">
        <v>56</v>
      </c>
      <c r="E735" s="292">
        <v>124.6</v>
      </c>
      <c r="F735" s="293">
        <v>29.24</v>
      </c>
      <c r="G735" s="293">
        <v>153.84</v>
      </c>
    </row>
    <row r="736" spans="1:7" ht="25.5">
      <c r="A736" s="289" t="s">
        <v>7661</v>
      </c>
      <c r="B736" s="290"/>
      <c r="C736" s="289" t="s">
        <v>7662</v>
      </c>
      <c r="D736" s="291" t="s">
        <v>56</v>
      </c>
      <c r="E736" s="292">
        <v>179.39</v>
      </c>
      <c r="F736" s="293">
        <v>32.08</v>
      </c>
      <c r="G736" s="293">
        <v>211.47</v>
      </c>
    </row>
    <row r="737" spans="1:7">
      <c r="A737" s="285" t="s">
        <v>1331</v>
      </c>
      <c r="B737" s="286" t="s">
        <v>1332</v>
      </c>
      <c r="C737" s="287"/>
      <c r="D737" s="288"/>
      <c r="E737" s="294"/>
      <c r="F737" s="294"/>
      <c r="G737" s="294"/>
    </row>
    <row r="738" spans="1:7" ht="25.5">
      <c r="A738" s="289" t="s">
        <v>7663</v>
      </c>
      <c r="B738" s="290"/>
      <c r="C738" s="289" t="s">
        <v>7664</v>
      </c>
      <c r="D738" s="291" t="s">
        <v>56</v>
      </c>
      <c r="E738" s="292">
        <v>88.57</v>
      </c>
      <c r="F738" s="293">
        <v>24.75</v>
      </c>
      <c r="G738" s="293">
        <v>113.32</v>
      </c>
    </row>
    <row r="739" spans="1:7" ht="25.5">
      <c r="A739" s="289" t="s">
        <v>7665</v>
      </c>
      <c r="B739" s="290"/>
      <c r="C739" s="289" t="s">
        <v>7666</v>
      </c>
      <c r="D739" s="291" t="s">
        <v>56</v>
      </c>
      <c r="E739" s="292">
        <v>98.98</v>
      </c>
      <c r="F739" s="293">
        <v>27</v>
      </c>
      <c r="G739" s="293">
        <v>125.98</v>
      </c>
    </row>
    <row r="740" spans="1:7" ht="25.5">
      <c r="A740" s="289" t="s">
        <v>7667</v>
      </c>
      <c r="B740" s="290"/>
      <c r="C740" s="289" t="s">
        <v>7668</v>
      </c>
      <c r="D740" s="291" t="s">
        <v>56</v>
      </c>
      <c r="E740" s="292">
        <v>105.69</v>
      </c>
      <c r="F740" s="293">
        <v>29.24</v>
      </c>
      <c r="G740" s="293">
        <v>134.93</v>
      </c>
    </row>
    <row r="741" spans="1:7" ht="25.5">
      <c r="A741" s="289" t="s">
        <v>7669</v>
      </c>
      <c r="B741" s="290"/>
      <c r="C741" s="289" t="s">
        <v>7670</v>
      </c>
      <c r="D741" s="291" t="s">
        <v>56</v>
      </c>
      <c r="E741" s="292">
        <v>117.07</v>
      </c>
      <c r="F741" s="293">
        <v>32.08</v>
      </c>
      <c r="G741" s="293">
        <v>149.15</v>
      </c>
    </row>
    <row r="742" spans="1:7">
      <c r="A742" s="285" t="s">
        <v>1333</v>
      </c>
      <c r="B742" s="286" t="s">
        <v>1334</v>
      </c>
      <c r="C742" s="287"/>
      <c r="D742" s="288"/>
      <c r="E742" s="294"/>
      <c r="F742" s="294"/>
      <c r="G742" s="294"/>
    </row>
    <row r="743" spans="1:7">
      <c r="A743" s="289" t="s">
        <v>1335</v>
      </c>
      <c r="B743" s="290"/>
      <c r="C743" s="289" t="s">
        <v>1336</v>
      </c>
      <c r="D743" s="291" t="s">
        <v>56</v>
      </c>
      <c r="E743" s="292">
        <v>91.64</v>
      </c>
      <c r="F743" s="293">
        <v>7.54</v>
      </c>
      <c r="G743" s="293">
        <v>99.18</v>
      </c>
    </row>
    <row r="744" spans="1:7">
      <c r="A744" s="289" t="s">
        <v>1337</v>
      </c>
      <c r="B744" s="290"/>
      <c r="C744" s="289" t="s">
        <v>1338</v>
      </c>
      <c r="D744" s="291" t="s">
        <v>56</v>
      </c>
      <c r="E744" s="292">
        <v>97.86</v>
      </c>
      <c r="F744" s="293">
        <v>7.94</v>
      </c>
      <c r="G744" s="293">
        <v>105.8</v>
      </c>
    </row>
    <row r="745" spans="1:7">
      <c r="A745" s="289" t="s">
        <v>1339</v>
      </c>
      <c r="B745" s="290"/>
      <c r="C745" s="289" t="s">
        <v>1340</v>
      </c>
      <c r="D745" s="291" t="s">
        <v>56</v>
      </c>
      <c r="E745" s="292">
        <v>106.36</v>
      </c>
      <c r="F745" s="293">
        <v>8.33</v>
      </c>
      <c r="G745" s="293">
        <v>114.69</v>
      </c>
    </row>
    <row r="746" spans="1:7">
      <c r="A746" s="289" t="s">
        <v>1341</v>
      </c>
      <c r="B746" s="290"/>
      <c r="C746" s="289" t="s">
        <v>1342</v>
      </c>
      <c r="D746" s="291" t="s">
        <v>56</v>
      </c>
      <c r="E746" s="292">
        <v>125.31</v>
      </c>
      <c r="F746" s="293">
        <v>8.48</v>
      </c>
      <c r="G746" s="293">
        <v>133.79</v>
      </c>
    </row>
    <row r="747" spans="1:7">
      <c r="A747" s="289" t="s">
        <v>1343</v>
      </c>
      <c r="B747" s="290"/>
      <c r="C747" s="289" t="s">
        <v>1344</v>
      </c>
      <c r="D747" s="291" t="s">
        <v>56</v>
      </c>
      <c r="E747" s="292">
        <v>87.66</v>
      </c>
      <c r="F747" s="293">
        <v>7.54</v>
      </c>
      <c r="G747" s="293">
        <v>95.2</v>
      </c>
    </row>
    <row r="748" spans="1:7">
      <c r="A748" s="289" t="s">
        <v>1345</v>
      </c>
      <c r="B748" s="290"/>
      <c r="C748" s="289" t="s">
        <v>1346</v>
      </c>
      <c r="D748" s="291" t="s">
        <v>56</v>
      </c>
      <c r="E748" s="292">
        <v>97.14</v>
      </c>
      <c r="F748" s="293">
        <v>7.94</v>
      </c>
      <c r="G748" s="293">
        <v>105.08</v>
      </c>
    </row>
    <row r="749" spans="1:7">
      <c r="A749" s="280" t="s">
        <v>1347</v>
      </c>
      <c r="B749" s="281" t="s">
        <v>1348</v>
      </c>
      <c r="C749" s="284"/>
      <c r="D749" s="283"/>
      <c r="E749" s="295"/>
      <c r="F749" s="295"/>
      <c r="G749" s="295"/>
    </row>
    <row r="750" spans="1:7">
      <c r="A750" s="285" t="s">
        <v>1349</v>
      </c>
      <c r="B750" s="286" t="s">
        <v>1350</v>
      </c>
      <c r="C750" s="287"/>
      <c r="D750" s="288"/>
      <c r="E750" s="294"/>
      <c r="F750" s="294"/>
      <c r="G750" s="294"/>
    </row>
    <row r="751" spans="1:7">
      <c r="A751" s="289" t="s">
        <v>1351</v>
      </c>
      <c r="B751" s="290"/>
      <c r="C751" s="289" t="s">
        <v>1352</v>
      </c>
      <c r="D751" s="291" t="s">
        <v>106</v>
      </c>
      <c r="E751" s="292">
        <v>377.2</v>
      </c>
      <c r="F751" s="293">
        <v>256.10000000000002</v>
      </c>
      <c r="G751" s="293">
        <v>633.29999999999995</v>
      </c>
    </row>
    <row r="752" spans="1:7">
      <c r="A752" s="289" t="s">
        <v>1353</v>
      </c>
      <c r="B752" s="290"/>
      <c r="C752" s="289" t="s">
        <v>1354</v>
      </c>
      <c r="D752" s="291" t="s">
        <v>56</v>
      </c>
      <c r="E752" s="292">
        <v>39.28</v>
      </c>
      <c r="F752" s="293">
        <v>24.58</v>
      </c>
      <c r="G752" s="293">
        <v>63.86</v>
      </c>
    </row>
    <row r="753" spans="1:7">
      <c r="A753" s="289" t="s">
        <v>1355</v>
      </c>
      <c r="B753" s="290"/>
      <c r="C753" s="289" t="s">
        <v>1356</v>
      </c>
      <c r="D753" s="291" t="s">
        <v>56</v>
      </c>
      <c r="E753" s="292">
        <v>51.15</v>
      </c>
      <c r="F753" s="293">
        <v>25.13</v>
      </c>
      <c r="G753" s="293">
        <v>76.28</v>
      </c>
    </row>
    <row r="754" spans="1:7">
      <c r="A754" s="285" t="s">
        <v>1357</v>
      </c>
      <c r="B754" s="286" t="s">
        <v>1358</v>
      </c>
      <c r="C754" s="287"/>
      <c r="D754" s="288"/>
      <c r="E754" s="294"/>
      <c r="F754" s="294"/>
      <c r="G754" s="294"/>
    </row>
    <row r="755" spans="1:7">
      <c r="A755" s="289" t="s">
        <v>1359</v>
      </c>
      <c r="B755" s="290"/>
      <c r="C755" s="289" t="s">
        <v>1360</v>
      </c>
      <c r="D755" s="291" t="s">
        <v>56</v>
      </c>
      <c r="E755" s="292">
        <v>23.15</v>
      </c>
      <c r="F755" s="293">
        <v>31.63</v>
      </c>
      <c r="G755" s="293">
        <v>54.78</v>
      </c>
    </row>
    <row r="756" spans="1:7">
      <c r="A756" s="289" t="s">
        <v>1361</v>
      </c>
      <c r="B756" s="290"/>
      <c r="C756" s="289" t="s">
        <v>1362</v>
      </c>
      <c r="D756" s="291" t="s">
        <v>56</v>
      </c>
      <c r="E756" s="292">
        <v>32.08</v>
      </c>
      <c r="F756" s="293">
        <v>50.05</v>
      </c>
      <c r="G756" s="293">
        <v>82.13</v>
      </c>
    </row>
    <row r="757" spans="1:7">
      <c r="A757" s="289" t="s">
        <v>1363</v>
      </c>
      <c r="B757" s="290"/>
      <c r="C757" s="289" t="s">
        <v>1364</v>
      </c>
      <c r="D757" s="291" t="s">
        <v>56</v>
      </c>
      <c r="E757" s="292">
        <v>70.55</v>
      </c>
      <c r="F757" s="293">
        <v>81.2</v>
      </c>
      <c r="G757" s="293">
        <v>151.75</v>
      </c>
    </row>
    <row r="758" spans="1:7">
      <c r="A758" s="289" t="s">
        <v>1365</v>
      </c>
      <c r="B758" s="290"/>
      <c r="C758" s="289" t="s">
        <v>1366</v>
      </c>
      <c r="D758" s="291" t="s">
        <v>56</v>
      </c>
      <c r="E758" s="292">
        <v>102.09</v>
      </c>
      <c r="F758" s="293">
        <v>100.15</v>
      </c>
      <c r="G758" s="293">
        <v>202.24</v>
      </c>
    </row>
    <row r="759" spans="1:7">
      <c r="A759" s="289" t="s">
        <v>1367</v>
      </c>
      <c r="B759" s="290"/>
      <c r="C759" s="289" t="s">
        <v>1368</v>
      </c>
      <c r="D759" s="291" t="s">
        <v>56</v>
      </c>
      <c r="E759" s="292">
        <v>96.4</v>
      </c>
      <c r="F759" s="293">
        <v>50.05</v>
      </c>
      <c r="G759" s="293">
        <v>146.44999999999999</v>
      </c>
    </row>
    <row r="760" spans="1:7">
      <c r="A760" s="289" t="s">
        <v>1369</v>
      </c>
      <c r="B760" s="290"/>
      <c r="C760" s="289" t="s">
        <v>1370</v>
      </c>
      <c r="D760" s="291" t="s">
        <v>56</v>
      </c>
      <c r="E760" s="292">
        <v>218.39</v>
      </c>
      <c r="F760" s="293">
        <v>81.2</v>
      </c>
      <c r="G760" s="293">
        <v>299.58999999999997</v>
      </c>
    </row>
    <row r="761" spans="1:7">
      <c r="A761" s="285" t="s">
        <v>1371</v>
      </c>
      <c r="B761" s="286" t="s">
        <v>1372</v>
      </c>
      <c r="C761" s="287"/>
      <c r="D761" s="288"/>
      <c r="E761" s="294"/>
      <c r="F761" s="294"/>
      <c r="G761" s="294"/>
    </row>
    <row r="762" spans="1:7">
      <c r="A762" s="289" t="s">
        <v>1373</v>
      </c>
      <c r="B762" s="290"/>
      <c r="C762" s="289" t="s">
        <v>1374</v>
      </c>
      <c r="D762" s="291" t="s">
        <v>56</v>
      </c>
      <c r="E762" s="292">
        <v>77.239999999999995</v>
      </c>
      <c r="F762" s="293">
        <v>44.61</v>
      </c>
      <c r="G762" s="293">
        <v>121.85</v>
      </c>
    </row>
    <row r="763" spans="1:7">
      <c r="A763" s="289" t="s">
        <v>1375</v>
      </c>
      <c r="B763" s="290"/>
      <c r="C763" s="289" t="s">
        <v>1376</v>
      </c>
      <c r="D763" s="291" t="s">
        <v>56</v>
      </c>
      <c r="E763" s="292">
        <v>145.74</v>
      </c>
      <c r="F763" s="293">
        <v>84.12</v>
      </c>
      <c r="G763" s="293">
        <v>229.86</v>
      </c>
    </row>
    <row r="764" spans="1:7">
      <c r="A764" s="289" t="s">
        <v>1377</v>
      </c>
      <c r="B764" s="290"/>
      <c r="C764" s="289" t="s">
        <v>1378</v>
      </c>
      <c r="D764" s="291" t="s">
        <v>56</v>
      </c>
      <c r="E764" s="292">
        <v>302.22000000000003</v>
      </c>
      <c r="F764" s="293">
        <v>117.67</v>
      </c>
      <c r="G764" s="293">
        <v>419.89</v>
      </c>
    </row>
    <row r="765" spans="1:7">
      <c r="A765" s="285" t="s">
        <v>1379</v>
      </c>
      <c r="B765" s="286" t="s">
        <v>1380</v>
      </c>
      <c r="C765" s="287"/>
      <c r="D765" s="288"/>
      <c r="E765" s="294"/>
      <c r="F765" s="294"/>
      <c r="G765" s="294"/>
    </row>
    <row r="766" spans="1:7">
      <c r="A766" s="289" t="s">
        <v>1381</v>
      </c>
      <c r="B766" s="290"/>
      <c r="C766" s="289" t="s">
        <v>1382</v>
      </c>
      <c r="D766" s="291" t="s">
        <v>56</v>
      </c>
      <c r="E766" s="292">
        <v>23.35</v>
      </c>
      <c r="F766" s="293">
        <v>22.65</v>
      </c>
      <c r="G766" s="293">
        <v>46</v>
      </c>
    </row>
    <row r="767" spans="1:7">
      <c r="A767" s="289" t="s">
        <v>1383</v>
      </c>
      <c r="B767" s="290"/>
      <c r="C767" s="289" t="s">
        <v>1384</v>
      </c>
      <c r="D767" s="291" t="s">
        <v>56</v>
      </c>
      <c r="E767" s="292">
        <v>32.130000000000003</v>
      </c>
      <c r="F767" s="293">
        <v>24.58</v>
      </c>
      <c r="G767" s="293">
        <v>56.71</v>
      </c>
    </row>
    <row r="768" spans="1:7">
      <c r="A768" s="289" t="s">
        <v>1385</v>
      </c>
      <c r="B768" s="290"/>
      <c r="C768" s="289" t="s">
        <v>1386</v>
      </c>
      <c r="D768" s="291" t="s">
        <v>56</v>
      </c>
      <c r="E768" s="292">
        <v>34.51</v>
      </c>
      <c r="F768" s="293">
        <v>26.38</v>
      </c>
      <c r="G768" s="293">
        <v>60.89</v>
      </c>
    </row>
    <row r="769" spans="1:7">
      <c r="A769" s="285" t="s">
        <v>1387</v>
      </c>
      <c r="B769" s="286" t="s">
        <v>1388</v>
      </c>
      <c r="C769" s="287"/>
      <c r="D769" s="288"/>
      <c r="E769" s="294"/>
      <c r="F769" s="294"/>
      <c r="G769" s="294"/>
    </row>
    <row r="770" spans="1:7">
      <c r="A770" s="289" t="s">
        <v>1389</v>
      </c>
      <c r="B770" s="290"/>
      <c r="C770" s="289" t="s">
        <v>1390</v>
      </c>
      <c r="D770" s="291" t="s">
        <v>56</v>
      </c>
      <c r="E770" s="292">
        <v>25.93</v>
      </c>
      <c r="F770" s="293">
        <v>24.58</v>
      </c>
      <c r="G770" s="293">
        <v>50.51</v>
      </c>
    </row>
    <row r="771" spans="1:7">
      <c r="A771" s="289" t="s">
        <v>1391</v>
      </c>
      <c r="B771" s="290"/>
      <c r="C771" s="289" t="s">
        <v>1392</v>
      </c>
      <c r="D771" s="291" t="s">
        <v>56</v>
      </c>
      <c r="E771" s="292">
        <v>32.96</v>
      </c>
      <c r="F771" s="293">
        <v>26.38</v>
      </c>
      <c r="G771" s="293">
        <v>59.34</v>
      </c>
    </row>
    <row r="772" spans="1:7">
      <c r="A772" s="285" t="s">
        <v>1393</v>
      </c>
      <c r="B772" s="286" t="s">
        <v>1394</v>
      </c>
      <c r="C772" s="287"/>
      <c r="D772" s="288"/>
      <c r="E772" s="294"/>
      <c r="F772" s="294"/>
      <c r="G772" s="294"/>
    </row>
    <row r="773" spans="1:7">
      <c r="A773" s="289" t="s">
        <v>1395</v>
      </c>
      <c r="B773" s="290"/>
      <c r="C773" s="289" t="s">
        <v>1396</v>
      </c>
      <c r="D773" s="291" t="s">
        <v>56</v>
      </c>
      <c r="E773" s="292">
        <v>22.32</v>
      </c>
      <c r="F773" s="293">
        <v>22.65</v>
      </c>
      <c r="G773" s="293">
        <v>44.97</v>
      </c>
    </row>
    <row r="774" spans="1:7">
      <c r="A774" s="289" t="s">
        <v>1397</v>
      </c>
      <c r="B774" s="290"/>
      <c r="C774" s="289" t="s">
        <v>1398</v>
      </c>
      <c r="D774" s="291" t="s">
        <v>56</v>
      </c>
      <c r="E774" s="292">
        <v>27.96</v>
      </c>
      <c r="F774" s="293">
        <v>24.58</v>
      </c>
      <c r="G774" s="293">
        <v>52.54</v>
      </c>
    </row>
    <row r="775" spans="1:7">
      <c r="A775" s="289" t="s">
        <v>1399</v>
      </c>
      <c r="B775" s="290"/>
      <c r="C775" s="289" t="s">
        <v>1400</v>
      </c>
      <c r="D775" s="291" t="s">
        <v>56</v>
      </c>
      <c r="E775" s="292">
        <v>35.97</v>
      </c>
      <c r="F775" s="293">
        <v>25.13</v>
      </c>
      <c r="G775" s="293">
        <v>61.1</v>
      </c>
    </row>
    <row r="776" spans="1:7">
      <c r="A776" s="285" t="s">
        <v>1401</v>
      </c>
      <c r="B776" s="286" t="s">
        <v>1402</v>
      </c>
      <c r="C776" s="287"/>
      <c r="D776" s="288"/>
      <c r="E776" s="294"/>
      <c r="F776" s="294"/>
      <c r="G776" s="294"/>
    </row>
    <row r="777" spans="1:7">
      <c r="A777" s="289" t="s">
        <v>1403</v>
      </c>
      <c r="B777" s="290"/>
      <c r="C777" s="289" t="s">
        <v>1404</v>
      </c>
      <c r="D777" s="291" t="s">
        <v>56</v>
      </c>
      <c r="E777" s="292">
        <v>34.880000000000003</v>
      </c>
      <c r="F777" s="293">
        <v>27.67</v>
      </c>
      <c r="G777" s="293">
        <v>62.55</v>
      </c>
    </row>
    <row r="778" spans="1:7">
      <c r="A778" s="289" t="s">
        <v>1405</v>
      </c>
      <c r="B778" s="290"/>
      <c r="C778" s="289" t="s">
        <v>1406</v>
      </c>
      <c r="D778" s="291" t="s">
        <v>56</v>
      </c>
      <c r="E778" s="292">
        <v>45.8</v>
      </c>
      <c r="F778" s="293">
        <v>28.36</v>
      </c>
      <c r="G778" s="293">
        <v>74.16</v>
      </c>
    </row>
    <row r="779" spans="1:7">
      <c r="A779" s="289" t="s">
        <v>1407</v>
      </c>
      <c r="B779" s="290"/>
      <c r="C779" s="289" t="s">
        <v>1408</v>
      </c>
      <c r="D779" s="291" t="s">
        <v>56</v>
      </c>
      <c r="E779" s="292">
        <v>40.08</v>
      </c>
      <c r="F779" s="293">
        <v>36.619999999999997</v>
      </c>
      <c r="G779" s="293">
        <v>76.7</v>
      </c>
    </row>
    <row r="780" spans="1:7">
      <c r="A780" s="289" t="s">
        <v>1409</v>
      </c>
      <c r="B780" s="290"/>
      <c r="C780" s="289" t="s">
        <v>1410</v>
      </c>
      <c r="D780" s="291" t="s">
        <v>56</v>
      </c>
      <c r="E780" s="292">
        <v>52.3</v>
      </c>
      <c r="F780" s="293">
        <v>39.049999999999997</v>
      </c>
      <c r="G780" s="293">
        <v>91.35</v>
      </c>
    </row>
    <row r="781" spans="1:7">
      <c r="A781" s="285" t="s">
        <v>1411</v>
      </c>
      <c r="B781" s="286" t="s">
        <v>1412</v>
      </c>
      <c r="C781" s="287"/>
      <c r="D781" s="288"/>
      <c r="E781" s="294"/>
      <c r="F781" s="294"/>
      <c r="G781" s="294"/>
    </row>
    <row r="782" spans="1:7" ht="25.5">
      <c r="A782" s="289" t="s">
        <v>1413</v>
      </c>
      <c r="B782" s="290"/>
      <c r="C782" s="289" t="s">
        <v>1414</v>
      </c>
      <c r="D782" s="291" t="s">
        <v>56</v>
      </c>
      <c r="E782" s="292">
        <v>59.41</v>
      </c>
      <c r="F782" s="293">
        <v>10.73</v>
      </c>
      <c r="G782" s="293">
        <v>70.14</v>
      </c>
    </row>
    <row r="783" spans="1:7" ht="25.5">
      <c r="A783" s="289" t="s">
        <v>1415</v>
      </c>
      <c r="B783" s="290"/>
      <c r="C783" s="289" t="s">
        <v>1416</v>
      </c>
      <c r="D783" s="291" t="s">
        <v>56</v>
      </c>
      <c r="E783" s="292">
        <v>75.459999999999994</v>
      </c>
      <c r="F783" s="293">
        <v>11.01</v>
      </c>
      <c r="G783" s="293">
        <v>86.47</v>
      </c>
    </row>
    <row r="784" spans="1:7" ht="25.5">
      <c r="A784" s="289" t="s">
        <v>1417</v>
      </c>
      <c r="B784" s="290"/>
      <c r="C784" s="289" t="s">
        <v>1418</v>
      </c>
      <c r="D784" s="291" t="s">
        <v>56</v>
      </c>
      <c r="E784" s="292">
        <v>88.54</v>
      </c>
      <c r="F784" s="293">
        <v>11.14</v>
      </c>
      <c r="G784" s="293">
        <v>99.68</v>
      </c>
    </row>
    <row r="785" spans="1:7" ht="25.5">
      <c r="A785" s="289" t="s">
        <v>1419</v>
      </c>
      <c r="B785" s="290"/>
      <c r="C785" s="289" t="s">
        <v>1420</v>
      </c>
      <c r="D785" s="291" t="s">
        <v>56</v>
      </c>
      <c r="E785" s="292">
        <v>116.48</v>
      </c>
      <c r="F785" s="293">
        <v>11.56</v>
      </c>
      <c r="G785" s="293">
        <v>128.04</v>
      </c>
    </row>
    <row r="786" spans="1:7">
      <c r="A786" s="285" t="s">
        <v>1421</v>
      </c>
      <c r="B786" s="286" t="s">
        <v>1422</v>
      </c>
      <c r="C786" s="287"/>
      <c r="D786" s="288"/>
      <c r="E786" s="294"/>
      <c r="F786" s="294"/>
      <c r="G786" s="294"/>
    </row>
    <row r="787" spans="1:7">
      <c r="A787" s="289" t="s">
        <v>1423</v>
      </c>
      <c r="B787" s="290"/>
      <c r="C787" s="289" t="s">
        <v>1424</v>
      </c>
      <c r="D787" s="291" t="s">
        <v>106</v>
      </c>
      <c r="E787" s="292">
        <v>668.6</v>
      </c>
      <c r="F787" s="293">
        <v>584.51</v>
      </c>
      <c r="G787" s="293">
        <v>1253.1099999999999</v>
      </c>
    </row>
    <row r="788" spans="1:7">
      <c r="A788" s="289" t="s">
        <v>1425</v>
      </c>
      <c r="B788" s="290"/>
      <c r="C788" s="289" t="s">
        <v>1426</v>
      </c>
      <c r="D788" s="291" t="s">
        <v>81</v>
      </c>
      <c r="E788" s="292">
        <v>2.58</v>
      </c>
      <c r="F788" s="293">
        <v>5.3</v>
      </c>
      <c r="G788" s="293">
        <v>7.88</v>
      </c>
    </row>
    <row r="789" spans="1:7">
      <c r="A789" s="285" t="s">
        <v>1427</v>
      </c>
      <c r="B789" s="286" t="s">
        <v>1428</v>
      </c>
      <c r="C789" s="287"/>
      <c r="D789" s="288"/>
      <c r="E789" s="294"/>
      <c r="F789" s="294"/>
      <c r="G789" s="294"/>
    </row>
    <row r="790" spans="1:7">
      <c r="A790" s="289" t="s">
        <v>1429</v>
      </c>
      <c r="B790" s="290"/>
      <c r="C790" s="289" t="s">
        <v>1430</v>
      </c>
      <c r="D790" s="291" t="s">
        <v>56</v>
      </c>
      <c r="E790" s="292">
        <v>107.64</v>
      </c>
      <c r="F790" s="293">
        <v>46.14</v>
      </c>
      <c r="G790" s="293">
        <v>153.78</v>
      </c>
    </row>
    <row r="791" spans="1:7">
      <c r="A791" s="289" t="s">
        <v>8197</v>
      </c>
      <c r="B791" s="290"/>
      <c r="C791" s="289" t="s">
        <v>1433</v>
      </c>
      <c r="D791" s="291" t="s">
        <v>56</v>
      </c>
      <c r="E791" s="292">
        <v>105.07</v>
      </c>
      <c r="F791" s="293">
        <v>46.15</v>
      </c>
      <c r="G791" s="293">
        <v>151.22</v>
      </c>
    </row>
    <row r="792" spans="1:7">
      <c r="A792" s="289" t="s">
        <v>1431</v>
      </c>
      <c r="B792" s="290"/>
      <c r="C792" s="289" t="s">
        <v>1432</v>
      </c>
      <c r="D792" s="291" t="s">
        <v>56</v>
      </c>
      <c r="E792" s="292">
        <v>1145.8699999999999</v>
      </c>
      <c r="F792" s="293">
        <v>125.19</v>
      </c>
      <c r="G792" s="293">
        <v>1271.06</v>
      </c>
    </row>
    <row r="793" spans="1:7">
      <c r="A793" s="289" t="s">
        <v>1434</v>
      </c>
      <c r="B793" s="290"/>
      <c r="C793" s="289" t="s">
        <v>1435</v>
      </c>
      <c r="D793" s="291" t="s">
        <v>56</v>
      </c>
      <c r="E793" s="292">
        <v>664.7</v>
      </c>
      <c r="F793" s="293">
        <v>83.12</v>
      </c>
      <c r="G793" s="293">
        <v>747.82</v>
      </c>
    </row>
    <row r="794" spans="1:7">
      <c r="A794" s="285" t="s">
        <v>1436</v>
      </c>
      <c r="B794" s="286" t="s">
        <v>1437</v>
      </c>
      <c r="C794" s="287"/>
      <c r="D794" s="288"/>
      <c r="E794" s="294"/>
      <c r="F794" s="294"/>
      <c r="G794" s="294"/>
    </row>
    <row r="795" spans="1:7">
      <c r="A795" s="289" t="s">
        <v>1438</v>
      </c>
      <c r="B795" s="290"/>
      <c r="C795" s="289" t="s">
        <v>1439</v>
      </c>
      <c r="D795" s="291" t="s">
        <v>56</v>
      </c>
      <c r="E795" s="292">
        <v>704.05</v>
      </c>
      <c r="F795" s="293">
        <v>53.83</v>
      </c>
      <c r="G795" s="293">
        <v>757.88</v>
      </c>
    </row>
    <row r="796" spans="1:7">
      <c r="A796" s="289" t="s">
        <v>1440</v>
      </c>
      <c r="B796" s="290"/>
      <c r="C796" s="289" t="s">
        <v>1441</v>
      </c>
      <c r="D796" s="291" t="s">
        <v>56</v>
      </c>
      <c r="E796" s="292">
        <v>196.58</v>
      </c>
      <c r="F796" s="293">
        <v>0</v>
      </c>
      <c r="G796" s="293">
        <v>196.58</v>
      </c>
    </row>
    <row r="797" spans="1:7" ht="25.5">
      <c r="A797" s="289" t="s">
        <v>1442</v>
      </c>
      <c r="B797" s="290"/>
      <c r="C797" s="289" t="s">
        <v>1443</v>
      </c>
      <c r="D797" s="291" t="s">
        <v>56</v>
      </c>
      <c r="E797" s="292">
        <v>495.52</v>
      </c>
      <c r="F797" s="293">
        <v>0</v>
      </c>
      <c r="G797" s="293">
        <v>495.52</v>
      </c>
    </row>
    <row r="798" spans="1:7">
      <c r="A798" s="289" t="s">
        <v>1444</v>
      </c>
      <c r="B798" s="290"/>
      <c r="C798" s="289" t="s">
        <v>1445</v>
      </c>
      <c r="D798" s="291" t="s">
        <v>56</v>
      </c>
      <c r="E798" s="292">
        <v>813.04</v>
      </c>
      <c r="F798" s="293">
        <v>53.83</v>
      </c>
      <c r="G798" s="293">
        <v>866.87</v>
      </c>
    </row>
    <row r="799" spans="1:7" ht="25.5">
      <c r="A799" s="289" t="s">
        <v>1446</v>
      </c>
      <c r="B799" s="290"/>
      <c r="C799" s="289" t="s">
        <v>1447</v>
      </c>
      <c r="D799" s="291" t="s">
        <v>56</v>
      </c>
      <c r="E799" s="292">
        <v>93.27</v>
      </c>
      <c r="F799" s="293">
        <v>0</v>
      </c>
      <c r="G799" s="293">
        <v>93.27</v>
      </c>
    </row>
    <row r="800" spans="1:7" ht="25.5">
      <c r="A800" s="289" t="s">
        <v>1448</v>
      </c>
      <c r="B800" s="290"/>
      <c r="C800" s="289" t="s">
        <v>1449</v>
      </c>
      <c r="D800" s="291" t="s">
        <v>56</v>
      </c>
      <c r="E800" s="292">
        <v>117.67</v>
      </c>
      <c r="F800" s="293">
        <v>0</v>
      </c>
      <c r="G800" s="293">
        <v>117.67</v>
      </c>
    </row>
    <row r="801" spans="1:7" ht="25.5">
      <c r="A801" s="289" t="s">
        <v>1450</v>
      </c>
      <c r="B801" s="290"/>
      <c r="C801" s="289" t="s">
        <v>1451</v>
      </c>
      <c r="D801" s="291" t="s">
        <v>56</v>
      </c>
      <c r="E801" s="292">
        <v>121.41</v>
      </c>
      <c r="F801" s="293">
        <v>0</v>
      </c>
      <c r="G801" s="293">
        <v>121.41</v>
      </c>
    </row>
    <row r="802" spans="1:7" ht="25.5">
      <c r="A802" s="289" t="s">
        <v>1452</v>
      </c>
      <c r="B802" s="290"/>
      <c r="C802" s="289" t="s">
        <v>1453</v>
      </c>
      <c r="D802" s="291" t="s">
        <v>56</v>
      </c>
      <c r="E802" s="292">
        <v>122.51</v>
      </c>
      <c r="F802" s="293">
        <v>0</v>
      </c>
      <c r="G802" s="293">
        <v>122.51</v>
      </c>
    </row>
    <row r="803" spans="1:7" ht="25.5">
      <c r="A803" s="289" t="s">
        <v>1454</v>
      </c>
      <c r="B803" s="290"/>
      <c r="C803" s="289" t="s">
        <v>1455</v>
      </c>
      <c r="D803" s="291" t="s">
        <v>56</v>
      </c>
      <c r="E803" s="292">
        <v>118.19</v>
      </c>
      <c r="F803" s="293">
        <v>0</v>
      </c>
      <c r="G803" s="293">
        <v>118.19</v>
      </c>
    </row>
    <row r="804" spans="1:7" ht="25.5">
      <c r="A804" s="289" t="s">
        <v>1456</v>
      </c>
      <c r="B804" s="290"/>
      <c r="C804" s="289" t="s">
        <v>1457</v>
      </c>
      <c r="D804" s="291" t="s">
        <v>56</v>
      </c>
      <c r="E804" s="292">
        <v>101.65</v>
      </c>
      <c r="F804" s="293">
        <v>0</v>
      </c>
      <c r="G804" s="293">
        <v>101.65</v>
      </c>
    </row>
    <row r="805" spans="1:7" ht="25.5">
      <c r="A805" s="289" t="s">
        <v>1458</v>
      </c>
      <c r="B805" s="290"/>
      <c r="C805" s="289" t="s">
        <v>1459</v>
      </c>
      <c r="D805" s="291" t="s">
        <v>56</v>
      </c>
      <c r="E805" s="292">
        <v>139.18</v>
      </c>
      <c r="F805" s="293">
        <v>0</v>
      </c>
      <c r="G805" s="293">
        <v>139.18</v>
      </c>
    </row>
    <row r="806" spans="1:7" ht="25.5">
      <c r="A806" s="289" t="s">
        <v>1460</v>
      </c>
      <c r="B806" s="290"/>
      <c r="C806" s="289" t="s">
        <v>1461</v>
      </c>
      <c r="D806" s="291" t="s">
        <v>56</v>
      </c>
      <c r="E806" s="292">
        <v>97.68</v>
      </c>
      <c r="F806" s="293">
        <v>0</v>
      </c>
      <c r="G806" s="293">
        <v>97.68</v>
      </c>
    </row>
    <row r="807" spans="1:7" ht="25.5">
      <c r="A807" s="289" t="s">
        <v>1462</v>
      </c>
      <c r="B807" s="290"/>
      <c r="C807" s="289" t="s">
        <v>1463</v>
      </c>
      <c r="D807" s="291" t="s">
        <v>56</v>
      </c>
      <c r="E807" s="292">
        <v>169.06</v>
      </c>
      <c r="F807" s="293">
        <v>0</v>
      </c>
      <c r="G807" s="293">
        <v>169.06</v>
      </c>
    </row>
    <row r="808" spans="1:7" ht="25.5">
      <c r="A808" s="289" t="s">
        <v>1464</v>
      </c>
      <c r="B808" s="290"/>
      <c r="C808" s="289" t="s">
        <v>1465</v>
      </c>
      <c r="D808" s="291" t="s">
        <v>56</v>
      </c>
      <c r="E808" s="292">
        <v>156.82</v>
      </c>
      <c r="F808" s="293">
        <v>0</v>
      </c>
      <c r="G808" s="293">
        <v>156.82</v>
      </c>
    </row>
    <row r="809" spans="1:7" ht="25.5">
      <c r="A809" s="289" t="s">
        <v>1466</v>
      </c>
      <c r="B809" s="290"/>
      <c r="C809" s="289" t="s">
        <v>1467</v>
      </c>
      <c r="D809" s="291" t="s">
        <v>56</v>
      </c>
      <c r="E809" s="292">
        <v>588.16999999999996</v>
      </c>
      <c r="F809" s="293">
        <v>0</v>
      </c>
      <c r="G809" s="293">
        <v>588.16999999999996</v>
      </c>
    </row>
    <row r="810" spans="1:7" ht="25.5">
      <c r="A810" s="289" t="s">
        <v>1468</v>
      </c>
      <c r="B810" s="290"/>
      <c r="C810" s="289" t="s">
        <v>1469</v>
      </c>
      <c r="D810" s="291" t="s">
        <v>56</v>
      </c>
      <c r="E810" s="292">
        <v>693.22</v>
      </c>
      <c r="F810" s="293">
        <v>0</v>
      </c>
      <c r="G810" s="293">
        <v>693.22</v>
      </c>
    </row>
    <row r="811" spans="1:7" ht="25.5">
      <c r="A811" s="289" t="s">
        <v>1470</v>
      </c>
      <c r="B811" s="290"/>
      <c r="C811" s="289" t="s">
        <v>1471</v>
      </c>
      <c r="D811" s="291" t="s">
        <v>56</v>
      </c>
      <c r="E811" s="292">
        <v>1396.65</v>
      </c>
      <c r="F811" s="293">
        <v>0</v>
      </c>
      <c r="G811" s="293">
        <v>1396.65</v>
      </c>
    </row>
    <row r="812" spans="1:7">
      <c r="A812" s="289" t="s">
        <v>1472</v>
      </c>
      <c r="B812" s="290"/>
      <c r="C812" s="289" t="s">
        <v>1473</v>
      </c>
      <c r="D812" s="291" t="s">
        <v>56</v>
      </c>
      <c r="E812" s="292">
        <v>209.61</v>
      </c>
      <c r="F812" s="293">
        <v>49.94</v>
      </c>
      <c r="G812" s="293">
        <v>259.55</v>
      </c>
    </row>
    <row r="813" spans="1:7" ht="25.5">
      <c r="A813" s="289" t="s">
        <v>1474</v>
      </c>
      <c r="B813" s="290"/>
      <c r="C813" s="289" t="s">
        <v>1475</v>
      </c>
      <c r="D813" s="291" t="s">
        <v>56</v>
      </c>
      <c r="E813" s="292">
        <v>188.95</v>
      </c>
      <c r="F813" s="293">
        <v>0</v>
      </c>
      <c r="G813" s="293">
        <v>188.95</v>
      </c>
    </row>
    <row r="814" spans="1:7" ht="25.5">
      <c r="A814" s="289" t="s">
        <v>1476</v>
      </c>
      <c r="B814" s="290"/>
      <c r="C814" s="289" t="s">
        <v>1477</v>
      </c>
      <c r="D814" s="291" t="s">
        <v>56</v>
      </c>
      <c r="E814" s="292">
        <v>177.62</v>
      </c>
      <c r="F814" s="293">
        <v>0</v>
      </c>
      <c r="G814" s="293">
        <v>177.62</v>
      </c>
    </row>
    <row r="815" spans="1:7" ht="25.5">
      <c r="A815" s="289" t="s">
        <v>1478</v>
      </c>
      <c r="B815" s="290"/>
      <c r="C815" s="289" t="s">
        <v>1479</v>
      </c>
      <c r="D815" s="291" t="s">
        <v>56</v>
      </c>
      <c r="E815" s="292">
        <v>176.73</v>
      </c>
      <c r="F815" s="293">
        <v>0</v>
      </c>
      <c r="G815" s="293">
        <v>176.73</v>
      </c>
    </row>
    <row r="816" spans="1:7" ht="25.5">
      <c r="A816" s="289" t="s">
        <v>1480</v>
      </c>
      <c r="B816" s="290"/>
      <c r="C816" s="289" t="s">
        <v>1481</v>
      </c>
      <c r="D816" s="291" t="s">
        <v>56</v>
      </c>
      <c r="E816" s="292">
        <v>163.72</v>
      </c>
      <c r="F816" s="293">
        <v>0</v>
      </c>
      <c r="G816" s="293">
        <v>163.72</v>
      </c>
    </row>
    <row r="817" spans="1:7" ht="25.5">
      <c r="A817" s="289" t="s">
        <v>1482</v>
      </c>
      <c r="B817" s="290"/>
      <c r="C817" s="289" t="s">
        <v>1483</v>
      </c>
      <c r="D817" s="291" t="s">
        <v>56</v>
      </c>
      <c r="E817" s="292">
        <v>196.85</v>
      </c>
      <c r="F817" s="293">
        <v>0</v>
      </c>
      <c r="G817" s="293">
        <v>196.85</v>
      </c>
    </row>
    <row r="818" spans="1:7" ht="25.5">
      <c r="A818" s="289" t="s">
        <v>1484</v>
      </c>
      <c r="B818" s="290"/>
      <c r="C818" s="289" t="s">
        <v>1485</v>
      </c>
      <c r="D818" s="291" t="s">
        <v>56</v>
      </c>
      <c r="E818" s="292">
        <v>177.98</v>
      </c>
      <c r="F818" s="293">
        <v>0</v>
      </c>
      <c r="G818" s="293">
        <v>177.98</v>
      </c>
    </row>
    <row r="819" spans="1:7">
      <c r="A819" s="285" t="s">
        <v>1486</v>
      </c>
      <c r="B819" s="286" t="s">
        <v>1487</v>
      </c>
      <c r="C819" s="287"/>
      <c r="D819" s="288"/>
      <c r="E819" s="294"/>
      <c r="F819" s="294"/>
      <c r="G819" s="294"/>
    </row>
    <row r="820" spans="1:7">
      <c r="A820" s="289" t="s">
        <v>1488</v>
      </c>
      <c r="B820" s="290"/>
      <c r="C820" s="289" t="s">
        <v>1489</v>
      </c>
      <c r="D820" s="291" t="s">
        <v>56</v>
      </c>
      <c r="E820" s="292">
        <v>61.89</v>
      </c>
      <c r="F820" s="293">
        <v>89.43</v>
      </c>
      <c r="G820" s="293">
        <v>151.32</v>
      </c>
    </row>
    <row r="821" spans="1:7">
      <c r="A821" s="285" t="s">
        <v>1490</v>
      </c>
      <c r="B821" s="286" t="s">
        <v>1491</v>
      </c>
      <c r="C821" s="287"/>
      <c r="D821" s="288"/>
      <c r="E821" s="294"/>
      <c r="F821" s="294"/>
      <c r="G821" s="294"/>
    </row>
    <row r="822" spans="1:7">
      <c r="A822" s="289" t="s">
        <v>1492</v>
      </c>
      <c r="B822" s="290"/>
      <c r="C822" s="289" t="s">
        <v>1493</v>
      </c>
      <c r="D822" s="291" t="s">
        <v>56</v>
      </c>
      <c r="E822" s="292">
        <v>0</v>
      </c>
      <c r="F822" s="293">
        <v>30.91</v>
      </c>
      <c r="G822" s="293">
        <v>30.91</v>
      </c>
    </row>
    <row r="823" spans="1:7">
      <c r="A823" s="289" t="s">
        <v>1494</v>
      </c>
      <c r="B823" s="290"/>
      <c r="C823" s="289" t="s">
        <v>1495</v>
      </c>
      <c r="D823" s="291" t="s">
        <v>13</v>
      </c>
      <c r="E823" s="292">
        <v>1.3</v>
      </c>
      <c r="F823" s="293">
        <v>4.25</v>
      </c>
      <c r="G823" s="293">
        <v>5.55</v>
      </c>
    </row>
    <row r="824" spans="1:7">
      <c r="A824" s="289" t="s">
        <v>1496</v>
      </c>
      <c r="B824" s="290"/>
      <c r="C824" s="289" t="s">
        <v>1497</v>
      </c>
      <c r="D824" s="291" t="s">
        <v>13</v>
      </c>
      <c r="E824" s="292">
        <v>1.68</v>
      </c>
      <c r="F824" s="293">
        <v>4.25</v>
      </c>
      <c r="G824" s="293">
        <v>5.93</v>
      </c>
    </row>
    <row r="825" spans="1:7">
      <c r="A825" s="289" t="s">
        <v>1498</v>
      </c>
      <c r="B825" s="290"/>
      <c r="C825" s="289" t="s">
        <v>1499</v>
      </c>
      <c r="D825" s="291" t="s">
        <v>13</v>
      </c>
      <c r="E825" s="292">
        <v>2.06</v>
      </c>
      <c r="F825" s="293">
        <v>4.25</v>
      </c>
      <c r="G825" s="293">
        <v>6.31</v>
      </c>
    </row>
    <row r="826" spans="1:7">
      <c r="A826" s="289" t="s">
        <v>1500</v>
      </c>
      <c r="B826" s="290"/>
      <c r="C826" s="289" t="s">
        <v>1501</v>
      </c>
      <c r="D826" s="291" t="s">
        <v>13</v>
      </c>
      <c r="E826" s="292">
        <v>2.19</v>
      </c>
      <c r="F826" s="293">
        <v>4.25</v>
      </c>
      <c r="G826" s="293">
        <v>6.44</v>
      </c>
    </row>
    <row r="827" spans="1:7">
      <c r="A827" s="289" t="s">
        <v>1502</v>
      </c>
      <c r="B827" s="290"/>
      <c r="C827" s="289" t="s">
        <v>1503</v>
      </c>
      <c r="D827" s="291" t="s">
        <v>13</v>
      </c>
      <c r="E827" s="292">
        <v>2.95</v>
      </c>
      <c r="F827" s="293">
        <v>4.25</v>
      </c>
      <c r="G827" s="293">
        <v>7.2</v>
      </c>
    </row>
    <row r="828" spans="1:7">
      <c r="A828" s="280" t="s">
        <v>1504</v>
      </c>
      <c r="B828" s="281" t="s">
        <v>1505</v>
      </c>
      <c r="C828" s="284"/>
      <c r="D828" s="283"/>
      <c r="E828" s="295"/>
      <c r="F828" s="295"/>
      <c r="G828" s="295"/>
    </row>
    <row r="829" spans="1:7">
      <c r="A829" s="285" t="s">
        <v>1506</v>
      </c>
      <c r="B829" s="286" t="s">
        <v>1507</v>
      </c>
      <c r="C829" s="287"/>
      <c r="D829" s="288"/>
      <c r="E829" s="294"/>
      <c r="F829" s="294"/>
      <c r="G829" s="294"/>
    </row>
    <row r="830" spans="1:7">
      <c r="A830" s="289" t="s">
        <v>1508</v>
      </c>
      <c r="B830" s="290"/>
      <c r="C830" s="289" t="s">
        <v>1509</v>
      </c>
      <c r="D830" s="291" t="s">
        <v>56</v>
      </c>
      <c r="E830" s="292">
        <v>59.02</v>
      </c>
      <c r="F830" s="293">
        <v>38.64</v>
      </c>
      <c r="G830" s="293">
        <v>97.66</v>
      </c>
    </row>
    <row r="831" spans="1:7">
      <c r="A831" s="289" t="s">
        <v>1510</v>
      </c>
      <c r="B831" s="290"/>
      <c r="C831" s="289" t="s">
        <v>1511</v>
      </c>
      <c r="D831" s="291" t="s">
        <v>56</v>
      </c>
      <c r="E831" s="292">
        <v>63.32</v>
      </c>
      <c r="F831" s="293">
        <v>40.19</v>
      </c>
      <c r="G831" s="293">
        <v>103.51</v>
      </c>
    </row>
    <row r="832" spans="1:7">
      <c r="A832" s="289" t="s">
        <v>1512</v>
      </c>
      <c r="B832" s="290"/>
      <c r="C832" s="289" t="s">
        <v>1513</v>
      </c>
      <c r="D832" s="291" t="s">
        <v>56</v>
      </c>
      <c r="E832" s="292">
        <v>67.62</v>
      </c>
      <c r="F832" s="293">
        <v>41.73</v>
      </c>
      <c r="G832" s="293">
        <v>109.35</v>
      </c>
    </row>
    <row r="833" spans="1:7">
      <c r="A833" s="289" t="s">
        <v>1514</v>
      </c>
      <c r="B833" s="290"/>
      <c r="C833" s="289" t="s">
        <v>1515</v>
      </c>
      <c r="D833" s="291" t="s">
        <v>56</v>
      </c>
      <c r="E833" s="292">
        <v>74.180000000000007</v>
      </c>
      <c r="F833" s="293">
        <v>44.82</v>
      </c>
      <c r="G833" s="293">
        <v>119</v>
      </c>
    </row>
    <row r="834" spans="1:7">
      <c r="A834" s="289" t="s">
        <v>1516</v>
      </c>
      <c r="B834" s="290"/>
      <c r="C834" s="289" t="s">
        <v>1517</v>
      </c>
      <c r="D834" s="291" t="s">
        <v>56</v>
      </c>
      <c r="E834" s="292">
        <v>40.590000000000003</v>
      </c>
      <c r="F834" s="293">
        <v>29.37</v>
      </c>
      <c r="G834" s="293">
        <v>69.959999999999994</v>
      </c>
    </row>
    <row r="835" spans="1:7">
      <c r="A835" s="289" t="s">
        <v>1518</v>
      </c>
      <c r="B835" s="290"/>
      <c r="C835" s="289" t="s">
        <v>1519</v>
      </c>
      <c r="D835" s="291" t="s">
        <v>56</v>
      </c>
      <c r="E835" s="292">
        <v>44.88</v>
      </c>
      <c r="F835" s="293">
        <v>30.91</v>
      </c>
      <c r="G835" s="293">
        <v>75.790000000000006</v>
      </c>
    </row>
    <row r="836" spans="1:7">
      <c r="A836" s="289" t="s">
        <v>1520</v>
      </c>
      <c r="B836" s="290"/>
      <c r="C836" s="289" t="s">
        <v>1521</v>
      </c>
      <c r="D836" s="291" t="s">
        <v>56</v>
      </c>
      <c r="E836" s="292">
        <v>49.18</v>
      </c>
      <c r="F836" s="293">
        <v>32.450000000000003</v>
      </c>
      <c r="G836" s="293">
        <v>81.63</v>
      </c>
    </row>
    <row r="837" spans="1:7">
      <c r="A837" s="289" t="s">
        <v>1522</v>
      </c>
      <c r="B837" s="290"/>
      <c r="C837" s="289" t="s">
        <v>1523</v>
      </c>
      <c r="D837" s="291" t="s">
        <v>56</v>
      </c>
      <c r="E837" s="292">
        <v>53.73</v>
      </c>
      <c r="F837" s="293">
        <v>35.549999999999997</v>
      </c>
      <c r="G837" s="293">
        <v>89.28</v>
      </c>
    </row>
    <row r="838" spans="1:7">
      <c r="A838" s="289" t="s">
        <v>1524</v>
      </c>
      <c r="B838" s="290"/>
      <c r="C838" s="289" t="s">
        <v>1525</v>
      </c>
      <c r="D838" s="291" t="s">
        <v>56</v>
      </c>
      <c r="E838" s="292">
        <v>44.9</v>
      </c>
      <c r="F838" s="293">
        <v>37.1</v>
      </c>
      <c r="G838" s="293">
        <v>82</v>
      </c>
    </row>
    <row r="839" spans="1:7">
      <c r="A839" s="289" t="s">
        <v>1526</v>
      </c>
      <c r="B839" s="290"/>
      <c r="C839" s="289" t="s">
        <v>1527</v>
      </c>
      <c r="D839" s="291" t="s">
        <v>56</v>
      </c>
      <c r="E839" s="292">
        <v>33.6</v>
      </c>
      <c r="F839" s="293">
        <v>27.82</v>
      </c>
      <c r="G839" s="293">
        <v>61.42</v>
      </c>
    </row>
    <row r="840" spans="1:7">
      <c r="A840" s="289" t="s">
        <v>1528</v>
      </c>
      <c r="B840" s="290"/>
      <c r="C840" s="289" t="s">
        <v>1529</v>
      </c>
      <c r="D840" s="291" t="s">
        <v>56</v>
      </c>
      <c r="E840" s="292">
        <v>41.11</v>
      </c>
      <c r="F840" s="293">
        <v>20.09</v>
      </c>
      <c r="G840" s="293">
        <v>61.2</v>
      </c>
    </row>
    <row r="841" spans="1:7">
      <c r="A841" s="289" t="s">
        <v>1530</v>
      </c>
      <c r="B841" s="290"/>
      <c r="C841" s="289" t="s">
        <v>1531</v>
      </c>
      <c r="D841" s="291" t="s">
        <v>56</v>
      </c>
      <c r="E841" s="292">
        <v>12.65</v>
      </c>
      <c r="F841" s="293">
        <v>3.95</v>
      </c>
      <c r="G841" s="293">
        <v>16.600000000000001</v>
      </c>
    </row>
    <row r="842" spans="1:7">
      <c r="A842" s="289" t="s">
        <v>1532</v>
      </c>
      <c r="B842" s="290"/>
      <c r="C842" s="289" t="s">
        <v>1533</v>
      </c>
      <c r="D842" s="291" t="s">
        <v>56</v>
      </c>
      <c r="E842" s="292">
        <v>7.99</v>
      </c>
      <c r="F842" s="293">
        <v>3.95</v>
      </c>
      <c r="G842" s="293">
        <v>11.94</v>
      </c>
    </row>
    <row r="843" spans="1:7">
      <c r="A843" s="285" t="s">
        <v>1534</v>
      </c>
      <c r="B843" s="286" t="s">
        <v>1535</v>
      </c>
      <c r="C843" s="287"/>
      <c r="D843" s="288"/>
      <c r="E843" s="294"/>
      <c r="F843" s="294"/>
      <c r="G843" s="294"/>
    </row>
    <row r="844" spans="1:7">
      <c r="A844" s="289" t="s">
        <v>1536</v>
      </c>
      <c r="B844" s="290"/>
      <c r="C844" s="289" t="s">
        <v>1537</v>
      </c>
      <c r="D844" s="291" t="s">
        <v>495</v>
      </c>
      <c r="E844" s="292">
        <v>14.71</v>
      </c>
      <c r="F844" s="293">
        <v>0</v>
      </c>
      <c r="G844" s="293">
        <v>14.71</v>
      </c>
    </row>
    <row r="845" spans="1:7">
      <c r="A845" s="289" t="s">
        <v>1538</v>
      </c>
      <c r="B845" s="290"/>
      <c r="C845" s="289" t="s">
        <v>1539</v>
      </c>
      <c r="D845" s="291" t="s">
        <v>495</v>
      </c>
      <c r="E845" s="292">
        <v>0</v>
      </c>
      <c r="F845" s="293">
        <v>3.99</v>
      </c>
      <c r="G845" s="293">
        <v>3.99</v>
      </c>
    </row>
    <row r="846" spans="1:7">
      <c r="A846" s="289" t="s">
        <v>1540</v>
      </c>
      <c r="B846" s="290"/>
      <c r="C846" s="289" t="s">
        <v>1541</v>
      </c>
      <c r="D846" s="291" t="s">
        <v>495</v>
      </c>
      <c r="E846" s="292">
        <v>16.89</v>
      </c>
      <c r="F846" s="293">
        <v>0</v>
      </c>
      <c r="G846" s="293">
        <v>16.89</v>
      </c>
    </row>
    <row r="847" spans="1:7">
      <c r="A847" s="289" t="s">
        <v>1542</v>
      </c>
      <c r="B847" s="290"/>
      <c r="C847" s="289" t="s">
        <v>1543</v>
      </c>
      <c r="D847" s="291" t="s">
        <v>495</v>
      </c>
      <c r="E847" s="292">
        <v>13.84</v>
      </c>
      <c r="F847" s="293">
        <v>0</v>
      </c>
      <c r="G847" s="293">
        <v>13.84</v>
      </c>
    </row>
    <row r="848" spans="1:7" ht="25.5">
      <c r="A848" s="289" t="s">
        <v>1544</v>
      </c>
      <c r="B848" s="290"/>
      <c r="C848" s="289" t="s">
        <v>1545</v>
      </c>
      <c r="D848" s="291" t="s">
        <v>495</v>
      </c>
      <c r="E848" s="292">
        <v>14.96</v>
      </c>
      <c r="F848" s="293">
        <v>0</v>
      </c>
      <c r="G848" s="293">
        <v>14.96</v>
      </c>
    </row>
    <row r="849" spans="1:7">
      <c r="A849" s="289" t="s">
        <v>7671</v>
      </c>
      <c r="B849" s="290"/>
      <c r="C849" s="289" t="s">
        <v>7672</v>
      </c>
      <c r="D849" s="291" t="s">
        <v>495</v>
      </c>
      <c r="E849" s="292">
        <v>7.5</v>
      </c>
      <c r="F849" s="293">
        <v>3.99</v>
      </c>
      <c r="G849" s="293">
        <v>11.49</v>
      </c>
    </row>
    <row r="850" spans="1:7">
      <c r="A850" s="285" t="s">
        <v>1546</v>
      </c>
      <c r="B850" s="286" t="s">
        <v>1547</v>
      </c>
      <c r="C850" s="287"/>
      <c r="D850" s="288"/>
      <c r="E850" s="294"/>
      <c r="F850" s="294"/>
      <c r="G850" s="294"/>
    </row>
    <row r="851" spans="1:7">
      <c r="A851" s="289" t="s">
        <v>1548</v>
      </c>
      <c r="B851" s="290"/>
      <c r="C851" s="289" t="s">
        <v>1549</v>
      </c>
      <c r="D851" s="291" t="s">
        <v>106</v>
      </c>
      <c r="E851" s="292">
        <v>1706.45</v>
      </c>
      <c r="F851" s="293">
        <v>594.65</v>
      </c>
      <c r="G851" s="293">
        <v>2301.1</v>
      </c>
    </row>
    <row r="852" spans="1:7">
      <c r="A852" s="289" t="s">
        <v>1550</v>
      </c>
      <c r="B852" s="290"/>
      <c r="C852" s="289" t="s">
        <v>1551</v>
      </c>
      <c r="D852" s="291" t="s">
        <v>106</v>
      </c>
      <c r="E852" s="292">
        <v>1654.99</v>
      </c>
      <c r="F852" s="293">
        <v>656.1</v>
      </c>
      <c r="G852" s="293">
        <v>2311.09</v>
      </c>
    </row>
    <row r="853" spans="1:7">
      <c r="A853" s="289" t="s">
        <v>1552</v>
      </c>
      <c r="B853" s="290"/>
      <c r="C853" s="289" t="s">
        <v>1553</v>
      </c>
      <c r="D853" s="291" t="s">
        <v>106</v>
      </c>
      <c r="E853" s="292">
        <v>1520.79</v>
      </c>
      <c r="F853" s="293">
        <v>565.35</v>
      </c>
      <c r="G853" s="293">
        <v>2086.14</v>
      </c>
    </row>
    <row r="854" spans="1:7">
      <c r="A854" s="289" t="s">
        <v>1554</v>
      </c>
      <c r="B854" s="290"/>
      <c r="C854" s="289" t="s">
        <v>1555</v>
      </c>
      <c r="D854" s="291" t="s">
        <v>106</v>
      </c>
      <c r="E854" s="292">
        <v>1354.03</v>
      </c>
      <c r="F854" s="293">
        <v>559.63</v>
      </c>
      <c r="G854" s="293">
        <v>1913.66</v>
      </c>
    </row>
    <row r="855" spans="1:7">
      <c r="A855" s="289" t="s">
        <v>1556</v>
      </c>
      <c r="B855" s="290"/>
      <c r="C855" s="289" t="s">
        <v>1557</v>
      </c>
      <c r="D855" s="291" t="s">
        <v>106</v>
      </c>
      <c r="E855" s="292">
        <v>1475.67</v>
      </c>
      <c r="F855" s="293">
        <v>599.65</v>
      </c>
      <c r="G855" s="293">
        <v>2075.3200000000002</v>
      </c>
    </row>
    <row r="856" spans="1:7">
      <c r="A856" s="285" t="s">
        <v>1558</v>
      </c>
      <c r="B856" s="286" t="s">
        <v>1559</v>
      </c>
      <c r="C856" s="287"/>
      <c r="D856" s="288"/>
      <c r="E856" s="294"/>
      <c r="F856" s="294"/>
      <c r="G856" s="294"/>
    </row>
    <row r="857" spans="1:7">
      <c r="A857" s="289" t="s">
        <v>1560</v>
      </c>
      <c r="B857" s="290"/>
      <c r="C857" s="289" t="s">
        <v>1561</v>
      </c>
      <c r="D857" s="291" t="s">
        <v>106</v>
      </c>
      <c r="E857" s="292">
        <v>2055.5100000000002</v>
      </c>
      <c r="F857" s="293">
        <v>927.3</v>
      </c>
      <c r="G857" s="293">
        <v>2982.81</v>
      </c>
    </row>
    <row r="858" spans="1:7">
      <c r="A858" s="289" t="s">
        <v>1562</v>
      </c>
      <c r="B858" s="290"/>
      <c r="C858" s="289" t="s">
        <v>1563</v>
      </c>
      <c r="D858" s="291" t="s">
        <v>81</v>
      </c>
      <c r="E858" s="292">
        <v>0.1</v>
      </c>
      <c r="F858" s="293">
        <v>4.32</v>
      </c>
      <c r="G858" s="293">
        <v>4.42</v>
      </c>
    </row>
    <row r="859" spans="1:7">
      <c r="A859" s="289" t="s">
        <v>1564</v>
      </c>
      <c r="B859" s="290"/>
      <c r="C859" s="289" t="s">
        <v>1565</v>
      </c>
      <c r="D859" s="291" t="s">
        <v>81</v>
      </c>
      <c r="E859" s="292">
        <v>0.25</v>
      </c>
      <c r="F859" s="293">
        <v>11.43</v>
      </c>
      <c r="G859" s="293">
        <v>11.68</v>
      </c>
    </row>
    <row r="860" spans="1:7">
      <c r="A860" s="280" t="s">
        <v>1566</v>
      </c>
      <c r="B860" s="281" t="s">
        <v>1567</v>
      </c>
      <c r="C860" s="284"/>
      <c r="D860" s="283"/>
      <c r="E860" s="295"/>
      <c r="F860" s="295"/>
      <c r="G860" s="295"/>
    </row>
    <row r="861" spans="1:7">
      <c r="A861" s="285" t="s">
        <v>1568</v>
      </c>
      <c r="B861" s="286" t="s">
        <v>1569</v>
      </c>
      <c r="C861" s="287"/>
      <c r="D861" s="288"/>
      <c r="E861" s="294"/>
      <c r="F861" s="294"/>
      <c r="G861" s="294"/>
    </row>
    <row r="862" spans="1:7">
      <c r="A862" s="289" t="s">
        <v>1570</v>
      </c>
      <c r="B862" s="290"/>
      <c r="C862" s="289" t="s">
        <v>1571</v>
      </c>
      <c r="D862" s="291" t="s">
        <v>56</v>
      </c>
      <c r="E862" s="292">
        <v>21.12</v>
      </c>
      <c r="F862" s="293">
        <v>22.43</v>
      </c>
      <c r="G862" s="293">
        <v>43.55</v>
      </c>
    </row>
    <row r="863" spans="1:7">
      <c r="A863" s="289" t="s">
        <v>1572</v>
      </c>
      <c r="B863" s="290"/>
      <c r="C863" s="289" t="s">
        <v>1573</v>
      </c>
      <c r="D863" s="291" t="s">
        <v>56</v>
      </c>
      <c r="E863" s="292">
        <v>40.799999999999997</v>
      </c>
      <c r="F863" s="293">
        <v>22.43</v>
      </c>
      <c r="G863" s="293">
        <v>63.23</v>
      </c>
    </row>
    <row r="864" spans="1:7">
      <c r="A864" s="289" t="s">
        <v>1574</v>
      </c>
      <c r="B864" s="290"/>
      <c r="C864" s="289" t="s">
        <v>1575</v>
      </c>
      <c r="D864" s="291" t="s">
        <v>56</v>
      </c>
      <c r="E864" s="292">
        <v>22.08</v>
      </c>
      <c r="F864" s="293">
        <v>22.43</v>
      </c>
      <c r="G864" s="293">
        <v>44.51</v>
      </c>
    </row>
    <row r="865" spans="1:7">
      <c r="A865" s="289" t="s">
        <v>1576</v>
      </c>
      <c r="B865" s="290"/>
      <c r="C865" s="289" t="s">
        <v>1577</v>
      </c>
      <c r="D865" s="291" t="s">
        <v>56</v>
      </c>
      <c r="E865" s="292">
        <v>56.43</v>
      </c>
      <c r="F865" s="293">
        <v>33.65</v>
      </c>
      <c r="G865" s="293">
        <v>90.08</v>
      </c>
    </row>
    <row r="866" spans="1:7">
      <c r="A866" s="289" t="s">
        <v>1578</v>
      </c>
      <c r="B866" s="290"/>
      <c r="C866" s="289" t="s">
        <v>1579</v>
      </c>
      <c r="D866" s="291" t="s">
        <v>56</v>
      </c>
      <c r="E866" s="292">
        <v>66.959999999999994</v>
      </c>
      <c r="F866" s="293">
        <v>33.65</v>
      </c>
      <c r="G866" s="293">
        <v>100.61</v>
      </c>
    </row>
    <row r="867" spans="1:7">
      <c r="A867" s="289" t="s">
        <v>1580</v>
      </c>
      <c r="B867" s="290"/>
      <c r="C867" s="289" t="s">
        <v>1581</v>
      </c>
      <c r="D867" s="291" t="s">
        <v>81</v>
      </c>
      <c r="E867" s="292">
        <v>0.65</v>
      </c>
      <c r="F867" s="293">
        <v>9.89</v>
      </c>
      <c r="G867" s="293">
        <v>10.54</v>
      </c>
    </row>
    <row r="868" spans="1:7">
      <c r="A868" s="289" t="s">
        <v>1582</v>
      </c>
      <c r="B868" s="290"/>
      <c r="C868" s="289" t="s">
        <v>1583</v>
      </c>
      <c r="D868" s="291" t="s">
        <v>81</v>
      </c>
      <c r="E868" s="292">
        <v>8.77</v>
      </c>
      <c r="F868" s="293">
        <v>12.37</v>
      </c>
      <c r="G868" s="293">
        <v>21.14</v>
      </c>
    </row>
    <row r="869" spans="1:7">
      <c r="A869" s="289" t="s">
        <v>1584</v>
      </c>
      <c r="B869" s="290"/>
      <c r="C869" s="289" t="s">
        <v>1585</v>
      </c>
      <c r="D869" s="291" t="s">
        <v>81</v>
      </c>
      <c r="E869" s="292">
        <v>13.32</v>
      </c>
      <c r="F869" s="293">
        <v>12.37</v>
      </c>
      <c r="G869" s="293">
        <v>25.69</v>
      </c>
    </row>
    <row r="870" spans="1:7">
      <c r="A870" s="285" t="s">
        <v>1586</v>
      </c>
      <c r="B870" s="286" t="s">
        <v>1587</v>
      </c>
      <c r="C870" s="287"/>
      <c r="D870" s="288"/>
      <c r="E870" s="294"/>
      <c r="F870" s="294"/>
      <c r="G870" s="294"/>
    </row>
    <row r="871" spans="1:7">
      <c r="A871" s="289" t="s">
        <v>1588</v>
      </c>
      <c r="B871" s="290"/>
      <c r="C871" s="289" t="s">
        <v>1589</v>
      </c>
      <c r="D871" s="291" t="s">
        <v>56</v>
      </c>
      <c r="E871" s="292">
        <v>27.45</v>
      </c>
      <c r="F871" s="293">
        <v>12.37</v>
      </c>
      <c r="G871" s="293">
        <v>39.82</v>
      </c>
    </row>
    <row r="872" spans="1:7">
      <c r="A872" s="289" t="s">
        <v>1590</v>
      </c>
      <c r="B872" s="290"/>
      <c r="C872" s="289" t="s">
        <v>1591</v>
      </c>
      <c r="D872" s="291" t="s">
        <v>56</v>
      </c>
      <c r="E872" s="292">
        <v>38.17</v>
      </c>
      <c r="F872" s="293">
        <v>12.37</v>
      </c>
      <c r="G872" s="293">
        <v>50.54</v>
      </c>
    </row>
    <row r="873" spans="1:7" ht="25.5">
      <c r="A873" s="289" t="s">
        <v>1592</v>
      </c>
      <c r="B873" s="290"/>
      <c r="C873" s="289" t="s">
        <v>1593</v>
      </c>
      <c r="D873" s="291" t="s">
        <v>56</v>
      </c>
      <c r="E873" s="292">
        <v>82.49</v>
      </c>
      <c r="F873" s="293">
        <v>12.37</v>
      </c>
      <c r="G873" s="293">
        <v>94.86</v>
      </c>
    </row>
    <row r="874" spans="1:7">
      <c r="A874" s="289" t="s">
        <v>1594</v>
      </c>
      <c r="B874" s="290"/>
      <c r="C874" s="289" t="s">
        <v>1595</v>
      </c>
      <c r="D874" s="291" t="s">
        <v>56</v>
      </c>
      <c r="E874" s="292">
        <v>84.22</v>
      </c>
      <c r="F874" s="293">
        <v>12.37</v>
      </c>
      <c r="G874" s="293">
        <v>96.59</v>
      </c>
    </row>
    <row r="875" spans="1:7">
      <c r="A875" s="289" t="s">
        <v>1596</v>
      </c>
      <c r="B875" s="290"/>
      <c r="C875" s="289" t="s">
        <v>1597</v>
      </c>
      <c r="D875" s="291" t="s">
        <v>81</v>
      </c>
      <c r="E875" s="292">
        <v>47.1</v>
      </c>
      <c r="F875" s="293">
        <v>6.19</v>
      </c>
      <c r="G875" s="293">
        <v>53.29</v>
      </c>
    </row>
    <row r="876" spans="1:7">
      <c r="A876" s="289" t="s">
        <v>1598</v>
      </c>
      <c r="B876" s="290"/>
      <c r="C876" s="289" t="s">
        <v>1599</v>
      </c>
      <c r="D876" s="291" t="s">
        <v>81</v>
      </c>
      <c r="E876" s="292">
        <v>42.01</v>
      </c>
      <c r="F876" s="293">
        <v>6.19</v>
      </c>
      <c r="G876" s="293">
        <v>48.2</v>
      </c>
    </row>
    <row r="877" spans="1:7" ht="25.5">
      <c r="A877" s="289" t="s">
        <v>1600</v>
      </c>
      <c r="B877" s="290"/>
      <c r="C877" s="289" t="s">
        <v>1601</v>
      </c>
      <c r="D877" s="291" t="s">
        <v>81</v>
      </c>
      <c r="E877" s="292">
        <v>64</v>
      </c>
      <c r="F877" s="293">
        <v>6.19</v>
      </c>
      <c r="G877" s="293">
        <v>70.19</v>
      </c>
    </row>
    <row r="878" spans="1:7">
      <c r="A878" s="289" t="s">
        <v>1602</v>
      </c>
      <c r="B878" s="290"/>
      <c r="C878" s="289" t="s">
        <v>1603</v>
      </c>
      <c r="D878" s="291" t="s">
        <v>81</v>
      </c>
      <c r="E878" s="292">
        <v>89.55</v>
      </c>
      <c r="F878" s="293">
        <v>6.19</v>
      </c>
      <c r="G878" s="293">
        <v>95.74</v>
      </c>
    </row>
    <row r="879" spans="1:7">
      <c r="A879" s="289" t="s">
        <v>1604</v>
      </c>
      <c r="B879" s="290"/>
      <c r="C879" s="289" t="s">
        <v>1605</v>
      </c>
      <c r="D879" s="291" t="s">
        <v>81</v>
      </c>
      <c r="E879" s="292">
        <v>28.78</v>
      </c>
      <c r="F879" s="293">
        <v>6.19</v>
      </c>
      <c r="G879" s="293">
        <v>34.97</v>
      </c>
    </row>
    <row r="880" spans="1:7">
      <c r="A880" s="289" t="s">
        <v>1606</v>
      </c>
      <c r="B880" s="290"/>
      <c r="C880" s="289" t="s">
        <v>1607</v>
      </c>
      <c r="D880" s="291" t="s">
        <v>81</v>
      </c>
      <c r="E880" s="292">
        <v>37.74</v>
      </c>
      <c r="F880" s="293">
        <v>6.19</v>
      </c>
      <c r="G880" s="293">
        <v>43.93</v>
      </c>
    </row>
    <row r="881" spans="1:7">
      <c r="A881" s="289" t="s">
        <v>1608</v>
      </c>
      <c r="B881" s="290"/>
      <c r="C881" s="289" t="s">
        <v>1609</v>
      </c>
      <c r="D881" s="291" t="s">
        <v>81</v>
      </c>
      <c r="E881" s="292">
        <v>40.69</v>
      </c>
      <c r="F881" s="293">
        <v>6.19</v>
      </c>
      <c r="G881" s="293">
        <v>46.88</v>
      </c>
    </row>
    <row r="882" spans="1:7">
      <c r="A882" s="285" t="s">
        <v>1610</v>
      </c>
      <c r="B882" s="286" t="s">
        <v>1611</v>
      </c>
      <c r="C882" s="287"/>
      <c r="D882" s="288"/>
      <c r="E882" s="294"/>
      <c r="F882" s="294"/>
      <c r="G882" s="294"/>
    </row>
    <row r="883" spans="1:7">
      <c r="A883" s="289" t="s">
        <v>1612</v>
      </c>
      <c r="B883" s="290"/>
      <c r="C883" s="289" t="s">
        <v>1613</v>
      </c>
      <c r="D883" s="291" t="s">
        <v>56</v>
      </c>
      <c r="E883" s="292">
        <v>48.61</v>
      </c>
      <c r="F883" s="293">
        <v>20.09</v>
      </c>
      <c r="G883" s="293">
        <v>68.7</v>
      </c>
    </row>
    <row r="884" spans="1:7">
      <c r="A884" s="289" t="s">
        <v>1614</v>
      </c>
      <c r="B884" s="290"/>
      <c r="C884" s="289" t="s">
        <v>1615</v>
      </c>
      <c r="D884" s="291" t="s">
        <v>81</v>
      </c>
      <c r="E884" s="292">
        <v>88.14</v>
      </c>
      <c r="F884" s="293">
        <v>6.81</v>
      </c>
      <c r="G884" s="293">
        <v>94.95</v>
      </c>
    </row>
    <row r="885" spans="1:7">
      <c r="A885" s="285" t="s">
        <v>1616</v>
      </c>
      <c r="B885" s="286" t="s">
        <v>1617</v>
      </c>
      <c r="C885" s="287"/>
      <c r="D885" s="288"/>
      <c r="E885" s="294"/>
      <c r="F885" s="294"/>
      <c r="G885" s="294"/>
    </row>
    <row r="886" spans="1:7" ht="25.5">
      <c r="A886" s="289" t="s">
        <v>1618</v>
      </c>
      <c r="B886" s="290"/>
      <c r="C886" s="289" t="s">
        <v>1619</v>
      </c>
      <c r="D886" s="291" t="s">
        <v>56</v>
      </c>
      <c r="E886" s="292">
        <v>57</v>
      </c>
      <c r="F886" s="293">
        <v>12.37</v>
      </c>
      <c r="G886" s="293">
        <v>69.37</v>
      </c>
    </row>
    <row r="887" spans="1:7" ht="25.5">
      <c r="A887" s="289" t="s">
        <v>1620</v>
      </c>
      <c r="B887" s="290"/>
      <c r="C887" s="289" t="s">
        <v>1621</v>
      </c>
      <c r="D887" s="291" t="s">
        <v>56</v>
      </c>
      <c r="E887" s="292">
        <v>114.85</v>
      </c>
      <c r="F887" s="293">
        <v>12.37</v>
      </c>
      <c r="G887" s="293">
        <v>127.22</v>
      </c>
    </row>
    <row r="888" spans="1:7" ht="25.5">
      <c r="A888" s="289" t="s">
        <v>1622</v>
      </c>
      <c r="B888" s="290"/>
      <c r="C888" s="289" t="s">
        <v>1623</v>
      </c>
      <c r="D888" s="291" t="s">
        <v>56</v>
      </c>
      <c r="E888" s="292">
        <v>76.849999999999994</v>
      </c>
      <c r="F888" s="293">
        <v>12.37</v>
      </c>
      <c r="G888" s="293">
        <v>89.22</v>
      </c>
    </row>
    <row r="889" spans="1:7" ht="25.5">
      <c r="A889" s="289" t="s">
        <v>1624</v>
      </c>
      <c r="B889" s="290"/>
      <c r="C889" s="289" t="s">
        <v>1625</v>
      </c>
      <c r="D889" s="291" t="s">
        <v>56</v>
      </c>
      <c r="E889" s="292">
        <v>65.680000000000007</v>
      </c>
      <c r="F889" s="293">
        <v>12.37</v>
      </c>
      <c r="G889" s="293">
        <v>78.05</v>
      </c>
    </row>
    <row r="890" spans="1:7" ht="25.5">
      <c r="A890" s="289" t="s">
        <v>1626</v>
      </c>
      <c r="B890" s="290"/>
      <c r="C890" s="289" t="s">
        <v>1627</v>
      </c>
      <c r="D890" s="291" t="s">
        <v>81</v>
      </c>
      <c r="E890" s="292">
        <v>58.3</v>
      </c>
      <c r="F890" s="293">
        <v>6.19</v>
      </c>
      <c r="G890" s="293">
        <v>64.489999999999995</v>
      </c>
    </row>
    <row r="891" spans="1:7" ht="25.5">
      <c r="A891" s="289" t="s">
        <v>1628</v>
      </c>
      <c r="B891" s="290"/>
      <c r="C891" s="289" t="s">
        <v>1629</v>
      </c>
      <c r="D891" s="291" t="s">
        <v>81</v>
      </c>
      <c r="E891" s="292">
        <v>53.19</v>
      </c>
      <c r="F891" s="293">
        <v>6.19</v>
      </c>
      <c r="G891" s="293">
        <v>59.38</v>
      </c>
    </row>
    <row r="892" spans="1:7">
      <c r="A892" s="285" t="s">
        <v>1630</v>
      </c>
      <c r="B892" s="286" t="s">
        <v>1631</v>
      </c>
      <c r="C892" s="287"/>
      <c r="D892" s="288"/>
      <c r="E892" s="294"/>
      <c r="F892" s="294"/>
      <c r="G892" s="294"/>
    </row>
    <row r="893" spans="1:7" ht="25.5">
      <c r="A893" s="289" t="s">
        <v>1632</v>
      </c>
      <c r="B893" s="290"/>
      <c r="C893" s="289" t="s">
        <v>1633</v>
      </c>
      <c r="D893" s="291" t="s">
        <v>56</v>
      </c>
      <c r="E893" s="292">
        <v>135.27000000000001</v>
      </c>
      <c r="F893" s="293">
        <v>31.1</v>
      </c>
      <c r="G893" s="293">
        <v>166.37</v>
      </c>
    </row>
    <row r="894" spans="1:7" ht="25.5">
      <c r="A894" s="289" t="s">
        <v>1634</v>
      </c>
      <c r="B894" s="290"/>
      <c r="C894" s="289" t="s">
        <v>1635</v>
      </c>
      <c r="D894" s="291" t="s">
        <v>56</v>
      </c>
      <c r="E894" s="292">
        <v>152.24</v>
      </c>
      <c r="F894" s="293">
        <v>13.45</v>
      </c>
      <c r="G894" s="293">
        <v>165.69</v>
      </c>
    </row>
    <row r="895" spans="1:7" ht="25.5">
      <c r="A895" s="289" t="s">
        <v>1636</v>
      </c>
      <c r="B895" s="290"/>
      <c r="C895" s="289" t="s">
        <v>1637</v>
      </c>
      <c r="D895" s="291" t="s">
        <v>56</v>
      </c>
      <c r="E895" s="292">
        <v>104.71</v>
      </c>
      <c r="F895" s="293">
        <v>13.45</v>
      </c>
      <c r="G895" s="293">
        <v>118.16</v>
      </c>
    </row>
    <row r="896" spans="1:7" ht="25.5">
      <c r="A896" s="289" t="s">
        <v>1638</v>
      </c>
      <c r="B896" s="290"/>
      <c r="C896" s="289" t="s">
        <v>1639</v>
      </c>
      <c r="D896" s="291" t="s">
        <v>56</v>
      </c>
      <c r="E896" s="292">
        <v>78.73</v>
      </c>
      <c r="F896" s="293">
        <v>12.37</v>
      </c>
      <c r="G896" s="293">
        <v>91.1</v>
      </c>
    </row>
    <row r="897" spans="1:7">
      <c r="A897" s="285" t="s">
        <v>1640</v>
      </c>
      <c r="B897" s="286" t="s">
        <v>1641</v>
      </c>
      <c r="C897" s="287"/>
      <c r="D897" s="288"/>
      <c r="E897" s="294"/>
      <c r="F897" s="294"/>
      <c r="G897" s="294"/>
    </row>
    <row r="898" spans="1:7">
      <c r="A898" s="289" t="s">
        <v>1642</v>
      </c>
      <c r="B898" s="290"/>
      <c r="C898" s="289" t="s">
        <v>1643</v>
      </c>
      <c r="D898" s="291" t="s">
        <v>56</v>
      </c>
      <c r="E898" s="292">
        <v>46.17</v>
      </c>
      <c r="F898" s="293">
        <v>12.37</v>
      </c>
      <c r="G898" s="293">
        <v>58.54</v>
      </c>
    </row>
    <row r="899" spans="1:7">
      <c r="A899" s="289" t="s">
        <v>1644</v>
      </c>
      <c r="B899" s="290"/>
      <c r="C899" s="289" t="s">
        <v>1645</v>
      </c>
      <c r="D899" s="291" t="s">
        <v>56</v>
      </c>
      <c r="E899" s="292">
        <v>74.150000000000006</v>
      </c>
      <c r="F899" s="293">
        <v>12.37</v>
      </c>
      <c r="G899" s="293">
        <v>86.52</v>
      </c>
    </row>
    <row r="900" spans="1:7">
      <c r="A900" s="289" t="s">
        <v>1646</v>
      </c>
      <c r="B900" s="290"/>
      <c r="C900" s="289" t="s">
        <v>1647</v>
      </c>
      <c r="D900" s="291" t="s">
        <v>81</v>
      </c>
      <c r="E900" s="292">
        <v>117.58</v>
      </c>
      <c r="F900" s="293">
        <v>6.19</v>
      </c>
      <c r="G900" s="293">
        <v>123.77</v>
      </c>
    </row>
    <row r="901" spans="1:7">
      <c r="A901" s="285" t="s">
        <v>1648</v>
      </c>
      <c r="B901" s="286" t="s">
        <v>1649</v>
      </c>
      <c r="C901" s="287"/>
      <c r="D901" s="288"/>
      <c r="E901" s="294"/>
      <c r="F901" s="294"/>
      <c r="G901" s="294"/>
    </row>
    <row r="902" spans="1:7">
      <c r="A902" s="289" t="s">
        <v>1650</v>
      </c>
      <c r="B902" s="290"/>
      <c r="C902" s="289" t="s">
        <v>1651</v>
      </c>
      <c r="D902" s="291" t="s">
        <v>13</v>
      </c>
      <c r="E902" s="292">
        <v>48.79</v>
      </c>
      <c r="F902" s="293">
        <v>3.1</v>
      </c>
      <c r="G902" s="293">
        <v>51.89</v>
      </c>
    </row>
    <row r="903" spans="1:7">
      <c r="A903" s="289" t="s">
        <v>1652</v>
      </c>
      <c r="B903" s="290"/>
      <c r="C903" s="289" t="s">
        <v>1653</v>
      </c>
      <c r="D903" s="291" t="s">
        <v>13</v>
      </c>
      <c r="E903" s="292">
        <v>48.79</v>
      </c>
      <c r="F903" s="293">
        <v>3.1</v>
      </c>
      <c r="G903" s="293">
        <v>51.89</v>
      </c>
    </row>
    <row r="904" spans="1:7">
      <c r="A904" s="285" t="s">
        <v>1654</v>
      </c>
      <c r="B904" s="286" t="s">
        <v>1655</v>
      </c>
      <c r="C904" s="287"/>
      <c r="D904" s="288"/>
      <c r="E904" s="294"/>
      <c r="F904" s="294"/>
      <c r="G904" s="294"/>
    </row>
    <row r="905" spans="1:7">
      <c r="A905" s="289" t="s">
        <v>1656</v>
      </c>
      <c r="B905" s="290"/>
      <c r="C905" s="289" t="s">
        <v>1657</v>
      </c>
      <c r="D905" s="291" t="s">
        <v>56</v>
      </c>
      <c r="E905" s="292">
        <v>526.41</v>
      </c>
      <c r="F905" s="293">
        <v>0</v>
      </c>
      <c r="G905" s="293">
        <v>526.41</v>
      </c>
    </row>
    <row r="906" spans="1:7">
      <c r="A906" s="285" t="s">
        <v>1658</v>
      </c>
      <c r="B906" s="286" t="s">
        <v>1659</v>
      </c>
      <c r="C906" s="287"/>
      <c r="D906" s="288"/>
      <c r="E906" s="294"/>
      <c r="F906" s="294"/>
      <c r="G906" s="294"/>
    </row>
    <row r="907" spans="1:7">
      <c r="A907" s="289" t="s">
        <v>1660</v>
      </c>
      <c r="B907" s="290"/>
      <c r="C907" s="289" t="s">
        <v>1661</v>
      </c>
      <c r="D907" s="291" t="s">
        <v>56</v>
      </c>
      <c r="E907" s="292">
        <v>106.87</v>
      </c>
      <c r="F907" s="293">
        <v>63.28</v>
      </c>
      <c r="G907" s="293">
        <v>170.15</v>
      </c>
    </row>
    <row r="908" spans="1:7">
      <c r="A908" s="289" t="s">
        <v>1662</v>
      </c>
      <c r="B908" s="290"/>
      <c r="C908" s="289" t="s">
        <v>1663</v>
      </c>
      <c r="D908" s="291" t="s">
        <v>56</v>
      </c>
      <c r="E908" s="292">
        <v>156.6</v>
      </c>
      <c r="F908" s="293">
        <v>56.94</v>
      </c>
      <c r="G908" s="293">
        <v>213.54</v>
      </c>
    </row>
    <row r="909" spans="1:7">
      <c r="A909" s="289" t="s">
        <v>1664</v>
      </c>
      <c r="B909" s="290"/>
      <c r="C909" s="289" t="s">
        <v>1665</v>
      </c>
      <c r="D909" s="291" t="s">
        <v>56</v>
      </c>
      <c r="E909" s="292">
        <v>156.52000000000001</v>
      </c>
      <c r="F909" s="293">
        <v>63.28</v>
      </c>
      <c r="G909" s="293">
        <v>219.8</v>
      </c>
    </row>
    <row r="910" spans="1:7">
      <c r="A910" s="285" t="s">
        <v>1666</v>
      </c>
      <c r="B910" s="286" t="s">
        <v>1667</v>
      </c>
      <c r="C910" s="287"/>
      <c r="D910" s="288"/>
      <c r="E910" s="294"/>
      <c r="F910" s="294"/>
      <c r="G910" s="294"/>
    </row>
    <row r="911" spans="1:7">
      <c r="A911" s="289" t="s">
        <v>7673</v>
      </c>
      <c r="B911" s="290"/>
      <c r="C911" s="289" t="s">
        <v>1668</v>
      </c>
      <c r="D911" s="291" t="s">
        <v>81</v>
      </c>
      <c r="E911" s="292">
        <v>26.81</v>
      </c>
      <c r="F911" s="293">
        <v>37.71</v>
      </c>
      <c r="G911" s="293">
        <v>64.52</v>
      </c>
    </row>
    <row r="912" spans="1:7">
      <c r="A912" s="289" t="s">
        <v>7674</v>
      </c>
      <c r="B912" s="290"/>
      <c r="C912" s="289" t="s">
        <v>1669</v>
      </c>
      <c r="D912" s="291" t="s">
        <v>81</v>
      </c>
      <c r="E912" s="292">
        <v>41.57</v>
      </c>
      <c r="F912" s="293">
        <v>44.56</v>
      </c>
      <c r="G912" s="293">
        <v>86.13</v>
      </c>
    </row>
    <row r="913" spans="1:7">
      <c r="A913" s="289" t="s">
        <v>7675</v>
      </c>
      <c r="B913" s="290"/>
      <c r="C913" s="289" t="s">
        <v>1670</v>
      </c>
      <c r="D913" s="291" t="s">
        <v>81</v>
      </c>
      <c r="E913" s="292">
        <v>82.58</v>
      </c>
      <c r="F913" s="293">
        <v>47.98</v>
      </c>
      <c r="G913" s="293">
        <v>130.56</v>
      </c>
    </row>
    <row r="914" spans="1:7">
      <c r="A914" s="289" t="s">
        <v>7676</v>
      </c>
      <c r="B914" s="290"/>
      <c r="C914" s="289" t="s">
        <v>1671</v>
      </c>
      <c r="D914" s="291" t="s">
        <v>81</v>
      </c>
      <c r="E914" s="292">
        <v>20.75</v>
      </c>
      <c r="F914" s="293">
        <v>37.71</v>
      </c>
      <c r="G914" s="293">
        <v>58.46</v>
      </c>
    </row>
    <row r="915" spans="1:7">
      <c r="A915" s="289" t="s">
        <v>7677</v>
      </c>
      <c r="B915" s="290"/>
      <c r="C915" s="289" t="s">
        <v>1672</v>
      </c>
      <c r="D915" s="291" t="s">
        <v>81</v>
      </c>
      <c r="E915" s="292">
        <v>32.11</v>
      </c>
      <c r="F915" s="293">
        <v>44.56</v>
      </c>
      <c r="G915" s="293">
        <v>76.67</v>
      </c>
    </row>
    <row r="916" spans="1:7">
      <c r="A916" s="289" t="s">
        <v>1673</v>
      </c>
      <c r="B916" s="290"/>
      <c r="C916" s="289" t="s">
        <v>1674</v>
      </c>
      <c r="D916" s="291" t="s">
        <v>13</v>
      </c>
      <c r="E916" s="292">
        <v>10.28</v>
      </c>
      <c r="F916" s="293">
        <v>0.97</v>
      </c>
      <c r="G916" s="293">
        <v>11.25</v>
      </c>
    </row>
    <row r="917" spans="1:7">
      <c r="A917" s="289" t="s">
        <v>1675</v>
      </c>
      <c r="B917" s="290"/>
      <c r="C917" s="289" t="s">
        <v>1676</v>
      </c>
      <c r="D917" s="291" t="s">
        <v>13</v>
      </c>
      <c r="E917" s="292">
        <v>12.45</v>
      </c>
      <c r="F917" s="293">
        <v>1.4</v>
      </c>
      <c r="G917" s="293">
        <v>13.85</v>
      </c>
    </row>
    <row r="918" spans="1:7">
      <c r="A918" s="289" t="s">
        <v>8198</v>
      </c>
      <c r="B918" s="290"/>
      <c r="C918" s="289" t="s">
        <v>8199</v>
      </c>
      <c r="D918" s="291" t="s">
        <v>13</v>
      </c>
      <c r="E918" s="292">
        <v>18.079999999999998</v>
      </c>
      <c r="F918" s="293">
        <v>1.95</v>
      </c>
      <c r="G918" s="293">
        <v>20.03</v>
      </c>
    </row>
    <row r="919" spans="1:7">
      <c r="A919" s="285" t="s">
        <v>1677</v>
      </c>
      <c r="B919" s="286" t="s">
        <v>1678</v>
      </c>
      <c r="C919" s="287"/>
      <c r="D919" s="288"/>
      <c r="E919" s="294"/>
      <c r="F919" s="294"/>
      <c r="G919" s="294"/>
    </row>
    <row r="920" spans="1:7">
      <c r="A920" s="289" t="s">
        <v>1679</v>
      </c>
      <c r="B920" s="290"/>
      <c r="C920" s="289" t="s">
        <v>1680</v>
      </c>
      <c r="D920" s="291" t="s">
        <v>81</v>
      </c>
      <c r="E920" s="292">
        <v>1.66</v>
      </c>
      <c r="F920" s="293">
        <v>12.37</v>
      </c>
      <c r="G920" s="293">
        <v>14.03</v>
      </c>
    </row>
    <row r="921" spans="1:7">
      <c r="A921" s="289" t="s">
        <v>1681</v>
      </c>
      <c r="B921" s="290"/>
      <c r="C921" s="289" t="s">
        <v>1682</v>
      </c>
      <c r="D921" s="291" t="s">
        <v>56</v>
      </c>
      <c r="E921" s="292">
        <v>0</v>
      </c>
      <c r="F921" s="293">
        <v>33.65</v>
      </c>
      <c r="G921" s="293">
        <v>33.65</v>
      </c>
    </row>
    <row r="922" spans="1:7">
      <c r="A922" s="289" t="s">
        <v>1683</v>
      </c>
      <c r="B922" s="290"/>
      <c r="C922" s="289" t="s">
        <v>1684</v>
      </c>
      <c r="D922" s="291" t="s">
        <v>56</v>
      </c>
      <c r="E922" s="292">
        <v>0</v>
      </c>
      <c r="F922" s="293">
        <v>33.65</v>
      </c>
      <c r="G922" s="293">
        <v>33.65</v>
      </c>
    </row>
    <row r="923" spans="1:7">
      <c r="A923" s="289" t="s">
        <v>1685</v>
      </c>
      <c r="B923" s="290"/>
      <c r="C923" s="289" t="s">
        <v>1686</v>
      </c>
      <c r="D923" s="291" t="s">
        <v>56</v>
      </c>
      <c r="E923" s="292">
        <v>0</v>
      </c>
      <c r="F923" s="293">
        <v>15.47</v>
      </c>
      <c r="G923" s="293">
        <v>15.47</v>
      </c>
    </row>
    <row r="924" spans="1:7">
      <c r="A924" s="289" t="s">
        <v>1687</v>
      </c>
      <c r="B924" s="290"/>
      <c r="C924" s="289" t="s">
        <v>1688</v>
      </c>
      <c r="D924" s="291" t="s">
        <v>56</v>
      </c>
      <c r="E924" s="292">
        <v>0</v>
      </c>
      <c r="F924" s="293">
        <v>22.43</v>
      </c>
      <c r="G924" s="293">
        <v>22.43</v>
      </c>
    </row>
    <row r="925" spans="1:7">
      <c r="A925" s="289" t="s">
        <v>1689</v>
      </c>
      <c r="B925" s="290"/>
      <c r="C925" s="289" t="s">
        <v>1690</v>
      </c>
      <c r="D925" s="291" t="s">
        <v>56</v>
      </c>
      <c r="E925" s="292">
        <v>1.9</v>
      </c>
      <c r="F925" s="293">
        <v>12.37</v>
      </c>
      <c r="G925" s="293">
        <v>14.27</v>
      </c>
    </row>
    <row r="926" spans="1:7">
      <c r="A926" s="289" t="s">
        <v>1691</v>
      </c>
      <c r="B926" s="290"/>
      <c r="C926" s="289" t="s">
        <v>1692</v>
      </c>
      <c r="D926" s="291" t="s">
        <v>56</v>
      </c>
      <c r="E926" s="292">
        <v>5.7</v>
      </c>
      <c r="F926" s="293">
        <v>12.37</v>
      </c>
      <c r="G926" s="293">
        <v>18.07</v>
      </c>
    </row>
    <row r="927" spans="1:7">
      <c r="A927" s="280" t="s">
        <v>1693</v>
      </c>
      <c r="B927" s="281" t="s">
        <v>1694</v>
      </c>
      <c r="C927" s="284"/>
      <c r="D927" s="283"/>
      <c r="E927" s="295"/>
      <c r="F927" s="295"/>
      <c r="G927" s="295"/>
    </row>
    <row r="928" spans="1:7">
      <c r="A928" s="285" t="s">
        <v>1695</v>
      </c>
      <c r="B928" s="286" t="s">
        <v>1696</v>
      </c>
      <c r="C928" s="287"/>
      <c r="D928" s="288"/>
      <c r="E928" s="294"/>
      <c r="F928" s="294"/>
      <c r="G928" s="294"/>
    </row>
    <row r="929" spans="1:7">
      <c r="A929" s="289" t="s">
        <v>1697</v>
      </c>
      <c r="B929" s="290"/>
      <c r="C929" s="289" t="s">
        <v>1698</v>
      </c>
      <c r="D929" s="291" t="s">
        <v>106</v>
      </c>
      <c r="E929" s="292">
        <v>631.16999999999996</v>
      </c>
      <c r="F929" s="293">
        <v>220.32</v>
      </c>
      <c r="G929" s="293">
        <v>851.49</v>
      </c>
    </row>
    <row r="930" spans="1:7">
      <c r="A930" s="289" t="s">
        <v>1699</v>
      </c>
      <c r="B930" s="290"/>
      <c r="C930" s="289" t="s">
        <v>1700</v>
      </c>
      <c r="D930" s="291" t="s">
        <v>106</v>
      </c>
      <c r="E930" s="292">
        <v>337.29</v>
      </c>
      <c r="F930" s="293">
        <v>220.32</v>
      </c>
      <c r="G930" s="293">
        <v>557.61</v>
      </c>
    </row>
    <row r="931" spans="1:7">
      <c r="A931" s="289" t="s">
        <v>1701</v>
      </c>
      <c r="B931" s="290"/>
      <c r="C931" s="289" t="s">
        <v>1702</v>
      </c>
      <c r="D931" s="291" t="s">
        <v>106</v>
      </c>
      <c r="E931" s="292">
        <v>271.95</v>
      </c>
      <c r="F931" s="293">
        <v>220.32</v>
      </c>
      <c r="G931" s="293">
        <v>492.27</v>
      </c>
    </row>
    <row r="932" spans="1:7">
      <c r="A932" s="289" t="s">
        <v>1703</v>
      </c>
      <c r="B932" s="290"/>
      <c r="C932" s="289" t="s">
        <v>1704</v>
      </c>
      <c r="D932" s="291" t="s">
        <v>56</v>
      </c>
      <c r="E932" s="292">
        <v>2.73</v>
      </c>
      <c r="F932" s="293">
        <v>17.16</v>
      </c>
      <c r="G932" s="293">
        <v>19.89</v>
      </c>
    </row>
    <row r="933" spans="1:7">
      <c r="A933" s="289" t="s">
        <v>1705</v>
      </c>
      <c r="B933" s="290"/>
      <c r="C933" s="289" t="s">
        <v>1706</v>
      </c>
      <c r="D933" s="291" t="s">
        <v>56</v>
      </c>
      <c r="E933" s="292">
        <v>5.63</v>
      </c>
      <c r="F933" s="293">
        <v>16.850000000000001</v>
      </c>
      <c r="G933" s="293">
        <v>22.48</v>
      </c>
    </row>
    <row r="934" spans="1:7">
      <c r="A934" s="289" t="s">
        <v>1707</v>
      </c>
      <c r="B934" s="290"/>
      <c r="C934" s="289" t="s">
        <v>1708</v>
      </c>
      <c r="D934" s="291" t="s">
        <v>106</v>
      </c>
      <c r="E934" s="292">
        <v>820.6</v>
      </c>
      <c r="F934" s="293">
        <v>220.32</v>
      </c>
      <c r="G934" s="293">
        <v>1040.92</v>
      </c>
    </row>
    <row r="935" spans="1:7">
      <c r="A935" s="285" t="s">
        <v>1709</v>
      </c>
      <c r="B935" s="286" t="s">
        <v>1710</v>
      </c>
      <c r="C935" s="287"/>
      <c r="D935" s="288"/>
      <c r="E935" s="294"/>
      <c r="F935" s="294"/>
      <c r="G935" s="294"/>
    </row>
    <row r="936" spans="1:7">
      <c r="A936" s="289" t="s">
        <v>1711</v>
      </c>
      <c r="B936" s="290"/>
      <c r="C936" s="289" t="s">
        <v>1712</v>
      </c>
      <c r="D936" s="291" t="s">
        <v>56</v>
      </c>
      <c r="E936" s="292">
        <v>1.68</v>
      </c>
      <c r="F936" s="293">
        <v>3.27</v>
      </c>
      <c r="G936" s="293">
        <v>4.95</v>
      </c>
    </row>
    <row r="937" spans="1:7">
      <c r="A937" s="289" t="s">
        <v>1713</v>
      </c>
      <c r="B937" s="290"/>
      <c r="C937" s="289" t="s">
        <v>1714</v>
      </c>
      <c r="D937" s="291" t="s">
        <v>56</v>
      </c>
      <c r="E937" s="292">
        <v>1.04</v>
      </c>
      <c r="F937" s="293">
        <v>3.27</v>
      </c>
      <c r="G937" s="293">
        <v>4.3099999999999996</v>
      </c>
    </row>
    <row r="938" spans="1:7">
      <c r="A938" s="289" t="s">
        <v>1715</v>
      </c>
      <c r="B938" s="290"/>
      <c r="C938" s="289" t="s">
        <v>1716</v>
      </c>
      <c r="D938" s="291" t="s">
        <v>56</v>
      </c>
      <c r="E938" s="292">
        <v>4.55</v>
      </c>
      <c r="F938" s="293">
        <v>3.27</v>
      </c>
      <c r="G938" s="293">
        <v>7.82</v>
      </c>
    </row>
    <row r="939" spans="1:7">
      <c r="A939" s="289" t="s">
        <v>1717</v>
      </c>
      <c r="B939" s="290"/>
      <c r="C939" s="289" t="s">
        <v>1718</v>
      </c>
      <c r="D939" s="291" t="s">
        <v>56</v>
      </c>
      <c r="E939" s="292">
        <v>1.71</v>
      </c>
      <c r="F939" s="293">
        <v>4.7699999999999996</v>
      </c>
      <c r="G939" s="293">
        <v>6.48</v>
      </c>
    </row>
    <row r="940" spans="1:7">
      <c r="A940" s="289" t="s">
        <v>1719</v>
      </c>
      <c r="B940" s="290"/>
      <c r="C940" s="289" t="s">
        <v>1720</v>
      </c>
      <c r="D940" s="291" t="s">
        <v>56</v>
      </c>
      <c r="E940" s="292">
        <v>2.84</v>
      </c>
      <c r="F940" s="293">
        <v>5.0599999999999996</v>
      </c>
      <c r="G940" s="293">
        <v>7.9</v>
      </c>
    </row>
    <row r="941" spans="1:7">
      <c r="A941" s="289" t="s">
        <v>1721</v>
      </c>
      <c r="B941" s="290"/>
      <c r="C941" s="289" t="s">
        <v>1722</v>
      </c>
      <c r="D941" s="291" t="s">
        <v>56</v>
      </c>
      <c r="E941" s="292">
        <v>6.49</v>
      </c>
      <c r="F941" s="293">
        <v>8.98</v>
      </c>
      <c r="G941" s="293">
        <v>15.47</v>
      </c>
    </row>
    <row r="942" spans="1:7">
      <c r="A942" s="289" t="s">
        <v>1723</v>
      </c>
      <c r="B942" s="290"/>
      <c r="C942" s="289" t="s">
        <v>1724</v>
      </c>
      <c r="D942" s="291" t="s">
        <v>56</v>
      </c>
      <c r="E942" s="292">
        <v>6.49</v>
      </c>
      <c r="F942" s="293">
        <v>12.37</v>
      </c>
      <c r="G942" s="293">
        <v>18.86</v>
      </c>
    </row>
    <row r="943" spans="1:7">
      <c r="A943" s="289" t="s">
        <v>7678</v>
      </c>
      <c r="B943" s="290"/>
      <c r="C943" s="289" t="s">
        <v>1729</v>
      </c>
      <c r="D943" s="291" t="s">
        <v>56</v>
      </c>
      <c r="E943" s="292">
        <v>24.65</v>
      </c>
      <c r="F943" s="293">
        <v>7.73</v>
      </c>
      <c r="G943" s="293">
        <v>32.380000000000003</v>
      </c>
    </row>
    <row r="944" spans="1:7">
      <c r="A944" s="289" t="s">
        <v>1725</v>
      </c>
      <c r="B944" s="290"/>
      <c r="C944" s="289" t="s">
        <v>1726</v>
      </c>
      <c r="D944" s="291" t="s">
        <v>56</v>
      </c>
      <c r="E944" s="292">
        <v>1.35</v>
      </c>
      <c r="F944" s="293">
        <v>7.73</v>
      </c>
      <c r="G944" s="293">
        <v>9.08</v>
      </c>
    </row>
    <row r="945" spans="1:7">
      <c r="A945" s="289" t="s">
        <v>1727</v>
      </c>
      <c r="B945" s="290"/>
      <c r="C945" s="289" t="s">
        <v>1728</v>
      </c>
      <c r="D945" s="291" t="s">
        <v>56</v>
      </c>
      <c r="E945" s="292">
        <v>6.94</v>
      </c>
      <c r="F945" s="293">
        <v>20.09</v>
      </c>
      <c r="G945" s="293">
        <v>27.03</v>
      </c>
    </row>
    <row r="946" spans="1:7">
      <c r="A946" s="285" t="s">
        <v>1730</v>
      </c>
      <c r="B946" s="286" t="s">
        <v>1731</v>
      </c>
      <c r="C946" s="287"/>
      <c r="D946" s="288"/>
      <c r="E946" s="294"/>
      <c r="F946" s="294"/>
      <c r="G946" s="294"/>
    </row>
    <row r="947" spans="1:7">
      <c r="A947" s="289" t="s">
        <v>1732</v>
      </c>
      <c r="B947" s="290"/>
      <c r="C947" s="289" t="s">
        <v>1733</v>
      </c>
      <c r="D947" s="291" t="s">
        <v>56</v>
      </c>
      <c r="E947" s="292">
        <v>6.75</v>
      </c>
      <c r="F947" s="293">
        <v>17</v>
      </c>
      <c r="G947" s="293">
        <v>23.75</v>
      </c>
    </row>
    <row r="948" spans="1:7">
      <c r="A948" s="289" t="s">
        <v>1734</v>
      </c>
      <c r="B948" s="290"/>
      <c r="C948" s="289" t="s">
        <v>1735</v>
      </c>
      <c r="D948" s="291" t="s">
        <v>56</v>
      </c>
      <c r="E948" s="292">
        <v>7.25</v>
      </c>
      <c r="F948" s="293">
        <v>20.09</v>
      </c>
      <c r="G948" s="293">
        <v>27.34</v>
      </c>
    </row>
    <row r="949" spans="1:7">
      <c r="A949" s="289" t="s">
        <v>1736</v>
      </c>
      <c r="B949" s="290"/>
      <c r="C949" s="289" t="s">
        <v>1737</v>
      </c>
      <c r="D949" s="291" t="s">
        <v>56</v>
      </c>
      <c r="E949" s="292">
        <v>21.41</v>
      </c>
      <c r="F949" s="293">
        <v>20.09</v>
      </c>
      <c r="G949" s="293">
        <v>41.5</v>
      </c>
    </row>
    <row r="950" spans="1:7">
      <c r="A950" s="289" t="s">
        <v>1738</v>
      </c>
      <c r="B950" s="290"/>
      <c r="C950" s="289" t="s">
        <v>1739</v>
      </c>
      <c r="D950" s="291" t="s">
        <v>56</v>
      </c>
      <c r="E950" s="292">
        <v>6.75</v>
      </c>
      <c r="F950" s="293">
        <v>12.37</v>
      </c>
      <c r="G950" s="293">
        <v>19.12</v>
      </c>
    </row>
    <row r="951" spans="1:7">
      <c r="A951" s="289" t="s">
        <v>1740</v>
      </c>
      <c r="B951" s="290"/>
      <c r="C951" s="289" t="s">
        <v>1741</v>
      </c>
      <c r="D951" s="291" t="s">
        <v>56</v>
      </c>
      <c r="E951" s="292">
        <v>6.75</v>
      </c>
      <c r="F951" s="293">
        <v>21.64</v>
      </c>
      <c r="G951" s="293">
        <v>28.39</v>
      </c>
    </row>
    <row r="952" spans="1:7">
      <c r="A952" s="289" t="s">
        <v>1742</v>
      </c>
      <c r="B952" s="290"/>
      <c r="C952" s="289" t="s">
        <v>1743</v>
      </c>
      <c r="D952" s="291" t="s">
        <v>81</v>
      </c>
      <c r="E952" s="292">
        <v>4.8499999999999996</v>
      </c>
      <c r="F952" s="293">
        <v>35</v>
      </c>
      <c r="G952" s="293">
        <v>39.85</v>
      </c>
    </row>
    <row r="953" spans="1:7">
      <c r="A953" s="289" t="s">
        <v>1744</v>
      </c>
      <c r="B953" s="290"/>
      <c r="C953" s="289" t="s">
        <v>1745</v>
      </c>
      <c r="D953" s="291" t="s">
        <v>81</v>
      </c>
      <c r="E953" s="292">
        <v>0.92</v>
      </c>
      <c r="F953" s="293">
        <v>16.3</v>
      </c>
      <c r="G953" s="293">
        <v>17.22</v>
      </c>
    </row>
    <row r="954" spans="1:7">
      <c r="A954" s="289" t="s">
        <v>1746</v>
      </c>
      <c r="B954" s="290"/>
      <c r="C954" s="289" t="s">
        <v>1747</v>
      </c>
      <c r="D954" s="291" t="s">
        <v>81</v>
      </c>
      <c r="E954" s="292">
        <v>1.05</v>
      </c>
      <c r="F954" s="293">
        <v>16.3</v>
      </c>
      <c r="G954" s="293">
        <v>17.350000000000001</v>
      </c>
    </row>
    <row r="955" spans="1:7">
      <c r="A955" s="289" t="s">
        <v>1748</v>
      </c>
      <c r="B955" s="290"/>
      <c r="C955" s="289" t="s">
        <v>1749</v>
      </c>
      <c r="D955" s="291" t="s">
        <v>81</v>
      </c>
      <c r="E955" s="292">
        <v>1.23</v>
      </c>
      <c r="F955" s="293">
        <v>16.3</v>
      </c>
      <c r="G955" s="293">
        <v>17.53</v>
      </c>
    </row>
    <row r="956" spans="1:7">
      <c r="A956" s="289" t="s">
        <v>1750</v>
      </c>
      <c r="B956" s="290"/>
      <c r="C956" s="289" t="s">
        <v>1751</v>
      </c>
      <c r="D956" s="291" t="s">
        <v>81</v>
      </c>
      <c r="E956" s="292">
        <v>1.55</v>
      </c>
      <c r="F956" s="293">
        <v>16.3</v>
      </c>
      <c r="G956" s="293">
        <v>17.850000000000001</v>
      </c>
    </row>
    <row r="957" spans="1:7">
      <c r="A957" s="285" t="s">
        <v>1752</v>
      </c>
      <c r="B957" s="286" t="s">
        <v>1753</v>
      </c>
      <c r="C957" s="287"/>
      <c r="D957" s="288"/>
      <c r="E957" s="294"/>
      <c r="F957" s="294"/>
      <c r="G957" s="294"/>
    </row>
    <row r="958" spans="1:7">
      <c r="A958" s="289" t="s">
        <v>1754</v>
      </c>
      <c r="B958" s="290"/>
      <c r="C958" s="289" t="s">
        <v>1755</v>
      </c>
      <c r="D958" s="291" t="s">
        <v>56</v>
      </c>
      <c r="E958" s="292">
        <v>3.6</v>
      </c>
      <c r="F958" s="293">
        <v>10.27</v>
      </c>
      <c r="G958" s="293">
        <v>13.87</v>
      </c>
    </row>
    <row r="959" spans="1:7">
      <c r="A959" s="289" t="s">
        <v>1756</v>
      </c>
      <c r="B959" s="290"/>
      <c r="C959" s="289" t="s">
        <v>1757</v>
      </c>
      <c r="D959" s="291" t="s">
        <v>56</v>
      </c>
      <c r="E959" s="292">
        <v>5.04</v>
      </c>
      <c r="F959" s="293">
        <v>10.27</v>
      </c>
      <c r="G959" s="293">
        <v>15.31</v>
      </c>
    </row>
    <row r="960" spans="1:7">
      <c r="A960" s="285" t="s">
        <v>1758</v>
      </c>
      <c r="B960" s="286" t="s">
        <v>1759</v>
      </c>
      <c r="C960" s="287"/>
      <c r="D960" s="288"/>
      <c r="E960" s="294"/>
      <c r="F960" s="294"/>
      <c r="G960" s="294"/>
    </row>
    <row r="961" spans="1:7">
      <c r="A961" s="289" t="s">
        <v>1760</v>
      </c>
      <c r="B961" s="290"/>
      <c r="C961" s="289" t="s">
        <v>1761</v>
      </c>
      <c r="D961" s="291" t="s">
        <v>106</v>
      </c>
      <c r="E961" s="292">
        <v>299.17</v>
      </c>
      <c r="F961" s="293">
        <v>296.69</v>
      </c>
      <c r="G961" s="293">
        <v>595.86</v>
      </c>
    </row>
    <row r="962" spans="1:7">
      <c r="A962" s="289" t="s">
        <v>1762</v>
      </c>
      <c r="B962" s="290"/>
      <c r="C962" s="289" t="s">
        <v>7679</v>
      </c>
      <c r="D962" s="291" t="s">
        <v>106</v>
      </c>
      <c r="E962" s="292">
        <v>346.06</v>
      </c>
      <c r="F962" s="293">
        <v>296.69</v>
      </c>
      <c r="G962" s="293">
        <v>642.75</v>
      </c>
    </row>
    <row r="963" spans="1:7">
      <c r="A963" s="289" t="s">
        <v>1763</v>
      </c>
      <c r="B963" s="290"/>
      <c r="C963" s="289" t="s">
        <v>7680</v>
      </c>
      <c r="D963" s="291" t="s">
        <v>106</v>
      </c>
      <c r="E963" s="292">
        <v>370.22</v>
      </c>
      <c r="F963" s="293">
        <v>296.69</v>
      </c>
      <c r="G963" s="293">
        <v>666.91</v>
      </c>
    </row>
    <row r="964" spans="1:7">
      <c r="A964" s="289" t="s">
        <v>1764</v>
      </c>
      <c r="B964" s="290"/>
      <c r="C964" s="289" t="s">
        <v>1765</v>
      </c>
      <c r="D964" s="291" t="s">
        <v>81</v>
      </c>
      <c r="E964" s="292">
        <v>16.86</v>
      </c>
      <c r="F964" s="293">
        <v>34.47</v>
      </c>
      <c r="G964" s="293">
        <v>51.33</v>
      </c>
    </row>
    <row r="965" spans="1:7">
      <c r="A965" s="289" t="s">
        <v>1766</v>
      </c>
      <c r="B965" s="290"/>
      <c r="C965" s="289" t="s">
        <v>1767</v>
      </c>
      <c r="D965" s="291" t="s">
        <v>81</v>
      </c>
      <c r="E965" s="292">
        <v>8.24</v>
      </c>
      <c r="F965" s="293">
        <v>46.94</v>
      </c>
      <c r="G965" s="293">
        <v>55.18</v>
      </c>
    </row>
    <row r="966" spans="1:7">
      <c r="A966" s="285" t="s">
        <v>1768</v>
      </c>
      <c r="B966" s="286" t="s">
        <v>1769</v>
      </c>
      <c r="C966" s="287"/>
      <c r="D966" s="288"/>
      <c r="E966" s="294"/>
      <c r="F966" s="294"/>
      <c r="G966" s="294"/>
    </row>
    <row r="967" spans="1:7">
      <c r="A967" s="289" t="s">
        <v>1770</v>
      </c>
      <c r="B967" s="290"/>
      <c r="C967" s="289" t="s">
        <v>1771</v>
      </c>
      <c r="D967" s="291" t="s">
        <v>56</v>
      </c>
      <c r="E967" s="292">
        <v>65.25</v>
      </c>
      <c r="F967" s="293">
        <v>5.58</v>
      </c>
      <c r="G967" s="293">
        <v>70.83</v>
      </c>
    </row>
    <row r="968" spans="1:7">
      <c r="A968" s="289" t="s">
        <v>1772</v>
      </c>
      <c r="B968" s="290"/>
      <c r="C968" s="289" t="s">
        <v>1773</v>
      </c>
      <c r="D968" s="291" t="s">
        <v>81</v>
      </c>
      <c r="E968" s="292">
        <v>37.229999999999997</v>
      </c>
      <c r="F968" s="293">
        <v>1.4</v>
      </c>
      <c r="G968" s="293">
        <v>38.630000000000003</v>
      </c>
    </row>
    <row r="969" spans="1:7">
      <c r="A969" s="289" t="s">
        <v>1774</v>
      </c>
      <c r="B969" s="290"/>
      <c r="C969" s="289" t="s">
        <v>1775</v>
      </c>
      <c r="D969" s="291" t="s">
        <v>81</v>
      </c>
      <c r="E969" s="292">
        <v>56.87</v>
      </c>
      <c r="F969" s="293">
        <v>1.68</v>
      </c>
      <c r="G969" s="293">
        <v>58.55</v>
      </c>
    </row>
    <row r="970" spans="1:7">
      <c r="A970" s="289" t="s">
        <v>1776</v>
      </c>
      <c r="B970" s="290"/>
      <c r="C970" s="289" t="s">
        <v>1777</v>
      </c>
      <c r="D970" s="291" t="s">
        <v>81</v>
      </c>
      <c r="E970" s="292">
        <v>30.69</v>
      </c>
      <c r="F970" s="293">
        <v>2.79</v>
      </c>
      <c r="G970" s="293">
        <v>33.479999999999997</v>
      </c>
    </row>
    <row r="971" spans="1:7">
      <c r="A971" s="289" t="s">
        <v>1778</v>
      </c>
      <c r="B971" s="290"/>
      <c r="C971" s="289" t="s">
        <v>1779</v>
      </c>
      <c r="D971" s="291" t="s">
        <v>81</v>
      </c>
      <c r="E971" s="292">
        <v>69.959999999999994</v>
      </c>
      <c r="F971" s="293">
        <v>0.34</v>
      </c>
      <c r="G971" s="293">
        <v>70.3</v>
      </c>
    </row>
    <row r="972" spans="1:7">
      <c r="A972" s="289" t="s">
        <v>1780</v>
      </c>
      <c r="B972" s="290"/>
      <c r="C972" s="289" t="s">
        <v>1781</v>
      </c>
      <c r="D972" s="291" t="s">
        <v>56</v>
      </c>
      <c r="E972" s="292">
        <v>147.97999999999999</v>
      </c>
      <c r="F972" s="293">
        <v>3.34</v>
      </c>
      <c r="G972" s="293">
        <v>151.32</v>
      </c>
    </row>
    <row r="973" spans="1:7">
      <c r="A973" s="285" t="s">
        <v>1782</v>
      </c>
      <c r="B973" s="286" t="s">
        <v>1783</v>
      </c>
      <c r="C973" s="287"/>
      <c r="D973" s="288"/>
      <c r="E973" s="294"/>
      <c r="F973" s="294"/>
      <c r="G973" s="294"/>
    </row>
    <row r="974" spans="1:7">
      <c r="A974" s="289" t="s">
        <v>1784</v>
      </c>
      <c r="B974" s="290"/>
      <c r="C974" s="289" t="s">
        <v>1785</v>
      </c>
      <c r="D974" s="291" t="s">
        <v>56</v>
      </c>
      <c r="E974" s="292">
        <v>71.069999999999993</v>
      </c>
      <c r="F974" s="293">
        <v>5.58</v>
      </c>
      <c r="G974" s="293">
        <v>76.650000000000006</v>
      </c>
    </row>
    <row r="975" spans="1:7">
      <c r="A975" s="289" t="s">
        <v>1786</v>
      </c>
      <c r="B975" s="290"/>
      <c r="C975" s="289" t="s">
        <v>1787</v>
      </c>
      <c r="D975" s="291" t="s">
        <v>81</v>
      </c>
      <c r="E975" s="292">
        <v>32.369999999999997</v>
      </c>
      <c r="F975" s="293">
        <v>1.4</v>
      </c>
      <c r="G975" s="293">
        <v>33.770000000000003</v>
      </c>
    </row>
    <row r="976" spans="1:7">
      <c r="A976" s="289" t="s">
        <v>1788</v>
      </c>
      <c r="B976" s="290"/>
      <c r="C976" s="289" t="s">
        <v>1789</v>
      </c>
      <c r="D976" s="291" t="s">
        <v>81</v>
      </c>
      <c r="E976" s="292">
        <v>58.94</v>
      </c>
      <c r="F976" s="293">
        <v>1.68</v>
      </c>
      <c r="G976" s="293">
        <v>60.62</v>
      </c>
    </row>
    <row r="977" spans="1:7">
      <c r="A977" s="289" t="s">
        <v>1790</v>
      </c>
      <c r="B977" s="290"/>
      <c r="C977" s="289" t="s">
        <v>1791</v>
      </c>
      <c r="D977" s="291" t="s">
        <v>81</v>
      </c>
      <c r="E977" s="292">
        <v>65.61</v>
      </c>
      <c r="F977" s="293">
        <v>1.68</v>
      </c>
      <c r="G977" s="293">
        <v>67.290000000000006</v>
      </c>
    </row>
    <row r="978" spans="1:7">
      <c r="A978" s="289" t="s">
        <v>1792</v>
      </c>
      <c r="B978" s="290"/>
      <c r="C978" s="289" t="s">
        <v>1793</v>
      </c>
      <c r="D978" s="291" t="s">
        <v>81</v>
      </c>
      <c r="E978" s="292">
        <v>35.25</v>
      </c>
      <c r="F978" s="293">
        <v>2.79</v>
      </c>
      <c r="G978" s="293">
        <v>38.04</v>
      </c>
    </row>
    <row r="979" spans="1:7">
      <c r="A979" s="285" t="s">
        <v>1794</v>
      </c>
      <c r="B979" s="286" t="s">
        <v>1795</v>
      </c>
      <c r="C979" s="287"/>
      <c r="D979" s="288"/>
      <c r="E979" s="294"/>
      <c r="F979" s="294"/>
      <c r="G979" s="294"/>
    </row>
    <row r="980" spans="1:7">
      <c r="A980" s="289" t="s">
        <v>1796</v>
      </c>
      <c r="B980" s="290"/>
      <c r="C980" s="289" t="s">
        <v>1797</v>
      </c>
      <c r="D980" s="291" t="s">
        <v>56</v>
      </c>
      <c r="E980" s="292">
        <v>45.64</v>
      </c>
      <c r="F980" s="293">
        <v>39.19</v>
      </c>
      <c r="G980" s="293">
        <v>84.83</v>
      </c>
    </row>
    <row r="981" spans="1:7">
      <c r="A981" s="289" t="s">
        <v>1798</v>
      </c>
      <c r="B981" s="290"/>
      <c r="C981" s="289" t="s">
        <v>1799</v>
      </c>
      <c r="D981" s="291" t="s">
        <v>81</v>
      </c>
      <c r="E981" s="292">
        <v>55.27</v>
      </c>
      <c r="F981" s="293">
        <v>13.94</v>
      </c>
      <c r="G981" s="293">
        <v>69.209999999999994</v>
      </c>
    </row>
    <row r="982" spans="1:7">
      <c r="A982" s="289" t="s">
        <v>1800</v>
      </c>
      <c r="B982" s="290"/>
      <c r="C982" s="289" t="s">
        <v>1801</v>
      </c>
      <c r="D982" s="291" t="s">
        <v>81</v>
      </c>
      <c r="E982" s="292">
        <v>8.74</v>
      </c>
      <c r="F982" s="293">
        <v>0</v>
      </c>
      <c r="G982" s="293">
        <v>8.74</v>
      </c>
    </row>
    <row r="983" spans="1:7">
      <c r="A983" s="289" t="s">
        <v>1802</v>
      </c>
      <c r="B983" s="290"/>
      <c r="C983" s="289" t="s">
        <v>1803</v>
      </c>
      <c r="D983" s="291" t="s">
        <v>56</v>
      </c>
      <c r="E983" s="292">
        <v>106.76</v>
      </c>
      <c r="F983" s="293">
        <v>13.94</v>
      </c>
      <c r="G983" s="293">
        <v>120.7</v>
      </c>
    </row>
    <row r="984" spans="1:7">
      <c r="A984" s="289" t="s">
        <v>1804</v>
      </c>
      <c r="B984" s="290"/>
      <c r="C984" s="289" t="s">
        <v>1805</v>
      </c>
      <c r="D984" s="291" t="s">
        <v>56</v>
      </c>
      <c r="E984" s="292">
        <v>8.17</v>
      </c>
      <c r="F984" s="293">
        <v>13.65</v>
      </c>
      <c r="G984" s="293">
        <v>21.82</v>
      </c>
    </row>
    <row r="985" spans="1:7">
      <c r="A985" s="285" t="s">
        <v>1806</v>
      </c>
      <c r="B985" s="286" t="s">
        <v>1807</v>
      </c>
      <c r="C985" s="287"/>
      <c r="D985" s="288"/>
      <c r="E985" s="294"/>
      <c r="F985" s="294"/>
      <c r="G985" s="294"/>
    </row>
    <row r="986" spans="1:7">
      <c r="A986" s="289" t="s">
        <v>1808</v>
      </c>
      <c r="B986" s="290"/>
      <c r="C986" s="289" t="s">
        <v>1809</v>
      </c>
      <c r="D986" s="291" t="s">
        <v>56</v>
      </c>
      <c r="E986" s="292">
        <v>31.73</v>
      </c>
      <c r="F986" s="293">
        <v>0</v>
      </c>
      <c r="G986" s="293">
        <v>31.73</v>
      </c>
    </row>
    <row r="987" spans="1:7">
      <c r="A987" s="289" t="s">
        <v>1810</v>
      </c>
      <c r="B987" s="290"/>
      <c r="C987" s="289" t="s">
        <v>1811</v>
      </c>
      <c r="D987" s="291" t="s">
        <v>56</v>
      </c>
      <c r="E987" s="292">
        <v>29.78</v>
      </c>
      <c r="F987" s="293">
        <v>0</v>
      </c>
      <c r="G987" s="293">
        <v>29.78</v>
      </c>
    </row>
    <row r="988" spans="1:7">
      <c r="A988" s="289" t="s">
        <v>1812</v>
      </c>
      <c r="B988" s="290"/>
      <c r="C988" s="289" t="s">
        <v>1813</v>
      </c>
      <c r="D988" s="291" t="s">
        <v>81</v>
      </c>
      <c r="E988" s="292">
        <v>27.91</v>
      </c>
      <c r="F988" s="293">
        <v>0</v>
      </c>
      <c r="G988" s="293">
        <v>27.91</v>
      </c>
    </row>
    <row r="989" spans="1:7">
      <c r="A989" s="289" t="s">
        <v>1814</v>
      </c>
      <c r="B989" s="290"/>
      <c r="C989" s="289" t="s">
        <v>1815</v>
      </c>
      <c r="D989" s="291" t="s">
        <v>81</v>
      </c>
      <c r="E989" s="292">
        <v>22.8</v>
      </c>
      <c r="F989" s="293">
        <v>0</v>
      </c>
      <c r="G989" s="293">
        <v>22.8</v>
      </c>
    </row>
    <row r="990" spans="1:7">
      <c r="A990" s="289" t="s">
        <v>1816</v>
      </c>
      <c r="B990" s="290"/>
      <c r="C990" s="289" t="s">
        <v>1817</v>
      </c>
      <c r="D990" s="291" t="s">
        <v>81</v>
      </c>
      <c r="E990" s="292">
        <v>0</v>
      </c>
      <c r="F990" s="293">
        <v>30.91</v>
      </c>
      <c r="G990" s="293">
        <v>30.91</v>
      </c>
    </row>
    <row r="991" spans="1:7">
      <c r="A991" s="289" t="s">
        <v>1818</v>
      </c>
      <c r="B991" s="290"/>
      <c r="C991" s="289" t="s">
        <v>1819</v>
      </c>
      <c r="D991" s="291" t="s">
        <v>56</v>
      </c>
      <c r="E991" s="292">
        <v>6.49</v>
      </c>
      <c r="F991" s="293">
        <v>14.32</v>
      </c>
      <c r="G991" s="293">
        <v>20.81</v>
      </c>
    </row>
    <row r="992" spans="1:7">
      <c r="A992" s="289" t="s">
        <v>1820</v>
      </c>
      <c r="B992" s="290"/>
      <c r="C992" s="289" t="s">
        <v>1821</v>
      </c>
      <c r="D992" s="291" t="s">
        <v>56</v>
      </c>
      <c r="E992" s="292">
        <v>11.84</v>
      </c>
      <c r="F992" s="293">
        <v>14.32</v>
      </c>
      <c r="G992" s="293">
        <v>26.16</v>
      </c>
    </row>
    <row r="993" spans="1:7">
      <c r="A993" s="289" t="s">
        <v>1822</v>
      </c>
      <c r="B993" s="290"/>
      <c r="C993" s="289" t="s">
        <v>1823</v>
      </c>
      <c r="D993" s="291" t="s">
        <v>81</v>
      </c>
      <c r="E993" s="292">
        <v>3.46</v>
      </c>
      <c r="F993" s="293">
        <v>7.48</v>
      </c>
      <c r="G993" s="293">
        <v>10.94</v>
      </c>
    </row>
    <row r="994" spans="1:7">
      <c r="A994" s="289" t="s">
        <v>1824</v>
      </c>
      <c r="B994" s="290"/>
      <c r="C994" s="289" t="s">
        <v>1825</v>
      </c>
      <c r="D994" s="291" t="s">
        <v>81</v>
      </c>
      <c r="E994" s="292">
        <v>6.32</v>
      </c>
      <c r="F994" s="293">
        <v>7.48</v>
      </c>
      <c r="G994" s="293">
        <v>13.8</v>
      </c>
    </row>
    <row r="995" spans="1:7">
      <c r="A995" s="280" t="s">
        <v>1826</v>
      </c>
      <c r="B995" s="281" t="s">
        <v>1827</v>
      </c>
      <c r="C995" s="284"/>
      <c r="D995" s="283"/>
      <c r="E995" s="295"/>
      <c r="F995" s="295"/>
      <c r="G995" s="295"/>
    </row>
    <row r="996" spans="1:7">
      <c r="A996" s="285" t="s">
        <v>1828</v>
      </c>
      <c r="B996" s="286" t="s">
        <v>1829</v>
      </c>
      <c r="C996" s="287"/>
      <c r="D996" s="288"/>
      <c r="E996" s="294"/>
      <c r="F996" s="294"/>
      <c r="G996" s="294"/>
    </row>
    <row r="997" spans="1:7">
      <c r="A997" s="289" t="s">
        <v>1830</v>
      </c>
      <c r="B997" s="290"/>
      <c r="C997" s="289" t="s">
        <v>1831</v>
      </c>
      <c r="D997" s="291" t="s">
        <v>56</v>
      </c>
      <c r="E997" s="292">
        <v>36.32</v>
      </c>
      <c r="F997" s="293">
        <v>8.9</v>
      </c>
      <c r="G997" s="293">
        <v>45.22</v>
      </c>
    </row>
    <row r="998" spans="1:7">
      <c r="A998" s="285" t="s">
        <v>1832</v>
      </c>
      <c r="B998" s="286" t="s">
        <v>1833</v>
      </c>
      <c r="C998" s="287"/>
      <c r="D998" s="288"/>
      <c r="E998" s="294"/>
      <c r="F998" s="294"/>
      <c r="G998" s="294"/>
    </row>
    <row r="999" spans="1:7" ht="25.5">
      <c r="A999" s="289" t="s">
        <v>1834</v>
      </c>
      <c r="B999" s="290"/>
      <c r="C999" s="289" t="s">
        <v>1835</v>
      </c>
      <c r="D999" s="291" t="s">
        <v>56</v>
      </c>
      <c r="E999" s="292">
        <v>24.7</v>
      </c>
      <c r="F999" s="293">
        <v>10.54</v>
      </c>
      <c r="G999" s="293">
        <v>35.24</v>
      </c>
    </row>
    <row r="1000" spans="1:7" ht="25.5">
      <c r="A1000" s="289" t="s">
        <v>1836</v>
      </c>
      <c r="B1000" s="290"/>
      <c r="C1000" s="289" t="s">
        <v>1837</v>
      </c>
      <c r="D1000" s="291" t="s">
        <v>81</v>
      </c>
      <c r="E1000" s="292">
        <v>4.08</v>
      </c>
      <c r="F1000" s="293">
        <v>0.84</v>
      </c>
      <c r="G1000" s="293">
        <v>4.92</v>
      </c>
    </row>
    <row r="1001" spans="1:7" ht="38.25">
      <c r="A1001" s="289" t="s">
        <v>1838</v>
      </c>
      <c r="B1001" s="290"/>
      <c r="C1001" s="289" t="s">
        <v>1839</v>
      </c>
      <c r="D1001" s="291" t="s">
        <v>56</v>
      </c>
      <c r="E1001" s="292">
        <v>36.04</v>
      </c>
      <c r="F1001" s="293">
        <v>10.54</v>
      </c>
      <c r="G1001" s="293">
        <v>46.58</v>
      </c>
    </row>
    <row r="1002" spans="1:7" ht="38.25">
      <c r="A1002" s="289" t="s">
        <v>1840</v>
      </c>
      <c r="B1002" s="290"/>
      <c r="C1002" s="289" t="s">
        <v>1841</v>
      </c>
      <c r="D1002" s="291" t="s">
        <v>81</v>
      </c>
      <c r="E1002" s="292">
        <v>5.88</v>
      </c>
      <c r="F1002" s="293">
        <v>0.84</v>
      </c>
      <c r="G1002" s="293">
        <v>6.72</v>
      </c>
    </row>
    <row r="1003" spans="1:7" ht="38.25">
      <c r="A1003" s="289" t="s">
        <v>1842</v>
      </c>
      <c r="B1003" s="290"/>
      <c r="C1003" s="289" t="s">
        <v>1843</v>
      </c>
      <c r="D1003" s="291" t="s">
        <v>56</v>
      </c>
      <c r="E1003" s="292">
        <v>27.94</v>
      </c>
      <c r="F1003" s="293">
        <v>10.54</v>
      </c>
      <c r="G1003" s="293">
        <v>38.479999999999997</v>
      </c>
    </row>
    <row r="1004" spans="1:7" ht="38.25">
      <c r="A1004" s="289" t="s">
        <v>1844</v>
      </c>
      <c r="B1004" s="290"/>
      <c r="C1004" s="289" t="s">
        <v>1845</v>
      </c>
      <c r="D1004" s="291" t="s">
        <v>81</v>
      </c>
      <c r="E1004" s="292">
        <v>4.49</v>
      </c>
      <c r="F1004" s="293">
        <v>0.84</v>
      </c>
      <c r="G1004" s="293">
        <v>5.33</v>
      </c>
    </row>
    <row r="1005" spans="1:7">
      <c r="A1005" s="289" t="s">
        <v>1846</v>
      </c>
      <c r="B1005" s="290"/>
      <c r="C1005" s="289" t="s">
        <v>1847</v>
      </c>
      <c r="D1005" s="291" t="s">
        <v>56</v>
      </c>
      <c r="E1005" s="292">
        <v>8.3699999999999992</v>
      </c>
      <c r="F1005" s="293">
        <v>44.28</v>
      </c>
      <c r="G1005" s="293">
        <v>52.65</v>
      </c>
    </row>
    <row r="1006" spans="1:7" ht="25.5">
      <c r="A1006" s="289" t="s">
        <v>1848</v>
      </c>
      <c r="B1006" s="290"/>
      <c r="C1006" s="289" t="s">
        <v>1849</v>
      </c>
      <c r="D1006" s="291" t="s">
        <v>56</v>
      </c>
      <c r="E1006" s="292">
        <v>0.73</v>
      </c>
      <c r="F1006" s="293">
        <v>7.04</v>
      </c>
      <c r="G1006" s="293">
        <v>7.77</v>
      </c>
    </row>
    <row r="1007" spans="1:7" ht="25.5">
      <c r="A1007" s="289" t="s">
        <v>1850</v>
      </c>
      <c r="B1007" s="290"/>
      <c r="C1007" s="289" t="s">
        <v>1851</v>
      </c>
      <c r="D1007" s="291" t="s">
        <v>56</v>
      </c>
      <c r="E1007" s="292">
        <v>1.67</v>
      </c>
      <c r="F1007" s="293">
        <v>7.04</v>
      </c>
      <c r="G1007" s="293">
        <v>8.7100000000000009</v>
      </c>
    </row>
    <row r="1008" spans="1:7" ht="25.5">
      <c r="A1008" s="289" t="s">
        <v>1852</v>
      </c>
      <c r="B1008" s="290"/>
      <c r="C1008" s="289" t="s">
        <v>1853</v>
      </c>
      <c r="D1008" s="291" t="s">
        <v>56</v>
      </c>
      <c r="E1008" s="292">
        <v>1.45</v>
      </c>
      <c r="F1008" s="293">
        <v>7.04</v>
      </c>
      <c r="G1008" s="293">
        <v>8.49</v>
      </c>
    </row>
    <row r="1009" spans="1:7" ht="25.5">
      <c r="A1009" s="289" t="s">
        <v>1854</v>
      </c>
      <c r="B1009" s="290"/>
      <c r="C1009" s="289" t="s">
        <v>1855</v>
      </c>
      <c r="D1009" s="291" t="s">
        <v>56</v>
      </c>
      <c r="E1009" s="292">
        <v>4.18</v>
      </c>
      <c r="F1009" s="293">
        <v>7.04</v>
      </c>
      <c r="G1009" s="293">
        <v>11.22</v>
      </c>
    </row>
    <row r="1010" spans="1:7" ht="25.5">
      <c r="A1010" s="289" t="s">
        <v>1856</v>
      </c>
      <c r="B1010" s="290"/>
      <c r="C1010" s="289" t="s">
        <v>1857</v>
      </c>
      <c r="D1010" s="291" t="s">
        <v>81</v>
      </c>
      <c r="E1010" s="292">
        <v>7.0000000000000007E-2</v>
      </c>
      <c r="F1010" s="293">
        <v>0.79</v>
      </c>
      <c r="G1010" s="293">
        <v>0.86</v>
      </c>
    </row>
    <row r="1011" spans="1:7" ht="25.5">
      <c r="A1011" s="289" t="s">
        <v>1858</v>
      </c>
      <c r="B1011" s="290"/>
      <c r="C1011" s="289" t="s">
        <v>1859</v>
      </c>
      <c r="D1011" s="291" t="s">
        <v>81</v>
      </c>
      <c r="E1011" s="292">
        <v>0.17</v>
      </c>
      <c r="F1011" s="293">
        <v>0.79</v>
      </c>
      <c r="G1011" s="293">
        <v>0.96</v>
      </c>
    </row>
    <row r="1012" spans="1:7" ht="25.5">
      <c r="A1012" s="289" t="s">
        <v>1860</v>
      </c>
      <c r="B1012" s="290"/>
      <c r="C1012" s="289" t="s">
        <v>1861</v>
      </c>
      <c r="D1012" s="291" t="s">
        <v>81</v>
      </c>
      <c r="E1012" s="292">
        <v>0.15</v>
      </c>
      <c r="F1012" s="293">
        <v>0.79</v>
      </c>
      <c r="G1012" s="293">
        <v>0.94</v>
      </c>
    </row>
    <row r="1013" spans="1:7" ht="25.5">
      <c r="A1013" s="289" t="s">
        <v>1862</v>
      </c>
      <c r="B1013" s="290"/>
      <c r="C1013" s="289" t="s">
        <v>1863</v>
      </c>
      <c r="D1013" s="291" t="s">
        <v>81</v>
      </c>
      <c r="E1013" s="292">
        <v>0.42</v>
      </c>
      <c r="F1013" s="293">
        <v>0.79</v>
      </c>
      <c r="G1013" s="293">
        <v>1.21</v>
      </c>
    </row>
    <row r="1014" spans="1:7">
      <c r="A1014" s="285" t="s">
        <v>1864</v>
      </c>
      <c r="B1014" s="286" t="s">
        <v>1865</v>
      </c>
      <c r="C1014" s="287"/>
      <c r="D1014" s="288"/>
      <c r="E1014" s="294"/>
      <c r="F1014" s="294"/>
      <c r="G1014" s="294"/>
    </row>
    <row r="1015" spans="1:7" ht="38.25">
      <c r="A1015" s="289" t="s">
        <v>1866</v>
      </c>
      <c r="B1015" s="290"/>
      <c r="C1015" s="289" t="s">
        <v>1867</v>
      </c>
      <c r="D1015" s="291" t="s">
        <v>56</v>
      </c>
      <c r="E1015" s="292">
        <v>93.35</v>
      </c>
      <c r="F1015" s="293">
        <v>10.54</v>
      </c>
      <c r="G1015" s="293">
        <v>103.89</v>
      </c>
    </row>
    <row r="1016" spans="1:7" ht="25.5">
      <c r="A1016" s="289" t="s">
        <v>7681</v>
      </c>
      <c r="B1016" s="290"/>
      <c r="C1016" s="289" t="s">
        <v>7682</v>
      </c>
      <c r="D1016" s="291" t="s">
        <v>56</v>
      </c>
      <c r="E1016" s="292">
        <v>122.56</v>
      </c>
      <c r="F1016" s="293">
        <v>10.54</v>
      </c>
      <c r="G1016" s="293">
        <v>133.1</v>
      </c>
    </row>
    <row r="1017" spans="1:7" ht="38.25">
      <c r="A1017" s="289" t="s">
        <v>1868</v>
      </c>
      <c r="B1017" s="290"/>
      <c r="C1017" s="289" t="s">
        <v>1869</v>
      </c>
      <c r="D1017" s="291" t="s">
        <v>56</v>
      </c>
      <c r="E1017" s="292">
        <v>158.88</v>
      </c>
      <c r="F1017" s="293">
        <v>10.54</v>
      </c>
      <c r="G1017" s="293">
        <v>169.42</v>
      </c>
    </row>
    <row r="1018" spans="1:7" ht="38.25">
      <c r="A1018" s="289" t="s">
        <v>1870</v>
      </c>
      <c r="B1018" s="290"/>
      <c r="C1018" s="289" t="s">
        <v>1871</v>
      </c>
      <c r="D1018" s="291" t="s">
        <v>81</v>
      </c>
      <c r="E1018" s="292">
        <v>33.79</v>
      </c>
      <c r="F1018" s="293">
        <v>1.06</v>
      </c>
      <c r="G1018" s="293">
        <v>34.85</v>
      </c>
    </row>
    <row r="1019" spans="1:7" ht="38.25">
      <c r="A1019" s="289" t="s">
        <v>1872</v>
      </c>
      <c r="B1019" s="290"/>
      <c r="C1019" s="289" t="s">
        <v>1873</v>
      </c>
      <c r="D1019" s="291" t="s">
        <v>56</v>
      </c>
      <c r="E1019" s="292">
        <v>209.95</v>
      </c>
      <c r="F1019" s="293">
        <v>10.54</v>
      </c>
      <c r="G1019" s="293">
        <v>220.49</v>
      </c>
    </row>
    <row r="1020" spans="1:7" ht="38.25">
      <c r="A1020" s="289" t="s">
        <v>1874</v>
      </c>
      <c r="B1020" s="290"/>
      <c r="C1020" s="289" t="s">
        <v>7683</v>
      </c>
      <c r="D1020" s="291" t="s">
        <v>81</v>
      </c>
      <c r="E1020" s="292">
        <v>39.6</v>
      </c>
      <c r="F1020" s="293">
        <v>1.06</v>
      </c>
      <c r="G1020" s="293">
        <v>40.659999999999997</v>
      </c>
    </row>
    <row r="1021" spans="1:7" ht="38.25">
      <c r="A1021" s="289" t="s">
        <v>1875</v>
      </c>
      <c r="B1021" s="290"/>
      <c r="C1021" s="289" t="s">
        <v>1876</v>
      </c>
      <c r="D1021" s="291" t="s">
        <v>56</v>
      </c>
      <c r="E1021" s="292">
        <v>27.28</v>
      </c>
      <c r="F1021" s="293">
        <v>7.04</v>
      </c>
      <c r="G1021" s="293">
        <v>34.32</v>
      </c>
    </row>
    <row r="1022" spans="1:7" ht="25.5">
      <c r="A1022" s="289" t="s">
        <v>1877</v>
      </c>
      <c r="B1022" s="290"/>
      <c r="C1022" s="289" t="s">
        <v>1878</v>
      </c>
      <c r="D1022" s="291" t="s">
        <v>56</v>
      </c>
      <c r="E1022" s="292">
        <v>21.71</v>
      </c>
      <c r="F1022" s="293">
        <v>7.04</v>
      </c>
      <c r="G1022" s="293">
        <v>28.75</v>
      </c>
    </row>
    <row r="1023" spans="1:7" ht="38.25">
      <c r="A1023" s="289" t="s">
        <v>1879</v>
      </c>
      <c r="B1023" s="290"/>
      <c r="C1023" s="289" t="s">
        <v>1880</v>
      </c>
      <c r="D1023" s="291" t="s">
        <v>56</v>
      </c>
      <c r="E1023" s="292">
        <v>45.46</v>
      </c>
      <c r="F1023" s="293">
        <v>7.04</v>
      </c>
      <c r="G1023" s="293">
        <v>52.5</v>
      </c>
    </row>
    <row r="1024" spans="1:7" ht="38.25">
      <c r="A1024" s="289" t="s">
        <v>1881</v>
      </c>
      <c r="B1024" s="290"/>
      <c r="C1024" s="289" t="s">
        <v>1882</v>
      </c>
      <c r="D1024" s="291" t="s">
        <v>56</v>
      </c>
      <c r="E1024" s="292">
        <v>36.18</v>
      </c>
      <c r="F1024" s="293">
        <v>7.04</v>
      </c>
      <c r="G1024" s="293">
        <v>43.22</v>
      </c>
    </row>
    <row r="1025" spans="1:7" ht="38.25">
      <c r="A1025" s="289" t="s">
        <v>1883</v>
      </c>
      <c r="B1025" s="290"/>
      <c r="C1025" s="289" t="s">
        <v>1884</v>
      </c>
      <c r="D1025" s="291" t="s">
        <v>56</v>
      </c>
      <c r="E1025" s="292">
        <v>29.3</v>
      </c>
      <c r="F1025" s="293">
        <v>7.04</v>
      </c>
      <c r="G1025" s="293">
        <v>36.340000000000003</v>
      </c>
    </row>
    <row r="1026" spans="1:7" ht="38.25">
      <c r="A1026" s="289" t="s">
        <v>1885</v>
      </c>
      <c r="B1026" s="290"/>
      <c r="C1026" s="289" t="s">
        <v>1886</v>
      </c>
      <c r="D1026" s="291" t="s">
        <v>81</v>
      </c>
      <c r="E1026" s="292">
        <v>2.73</v>
      </c>
      <c r="F1026" s="293">
        <v>0.7</v>
      </c>
      <c r="G1026" s="293">
        <v>3.43</v>
      </c>
    </row>
    <row r="1027" spans="1:7" ht="38.25">
      <c r="A1027" s="289" t="s">
        <v>1887</v>
      </c>
      <c r="B1027" s="290"/>
      <c r="C1027" s="289" t="s">
        <v>1888</v>
      </c>
      <c r="D1027" s="291" t="s">
        <v>81</v>
      </c>
      <c r="E1027" s="292">
        <v>2.17</v>
      </c>
      <c r="F1027" s="293">
        <v>0.7</v>
      </c>
      <c r="G1027" s="293">
        <v>2.87</v>
      </c>
    </row>
    <row r="1028" spans="1:7">
      <c r="A1028" s="285" t="s">
        <v>1889</v>
      </c>
      <c r="B1028" s="286" t="s">
        <v>1890</v>
      </c>
      <c r="C1028" s="287"/>
      <c r="D1028" s="288"/>
      <c r="E1028" s="294"/>
      <c r="F1028" s="294"/>
      <c r="G1028" s="294"/>
    </row>
    <row r="1029" spans="1:7" ht="38.25">
      <c r="A1029" s="289" t="s">
        <v>1891</v>
      </c>
      <c r="B1029" s="290"/>
      <c r="C1029" s="289" t="s">
        <v>1892</v>
      </c>
      <c r="D1029" s="291" t="s">
        <v>56</v>
      </c>
      <c r="E1029" s="292">
        <v>71.05</v>
      </c>
      <c r="F1029" s="293">
        <v>27.82</v>
      </c>
      <c r="G1029" s="293">
        <v>98.87</v>
      </c>
    </row>
    <row r="1030" spans="1:7" ht="38.25">
      <c r="A1030" s="289" t="s">
        <v>1893</v>
      </c>
      <c r="B1030" s="290"/>
      <c r="C1030" s="289" t="s">
        <v>1894</v>
      </c>
      <c r="D1030" s="291" t="s">
        <v>81</v>
      </c>
      <c r="E1030" s="292">
        <v>12.65</v>
      </c>
      <c r="F1030" s="293">
        <v>7.73</v>
      </c>
      <c r="G1030" s="293">
        <v>20.38</v>
      </c>
    </row>
    <row r="1031" spans="1:7" ht="38.25">
      <c r="A1031" s="289" t="s">
        <v>1895</v>
      </c>
      <c r="B1031" s="290"/>
      <c r="C1031" s="289" t="s">
        <v>1896</v>
      </c>
      <c r="D1031" s="291" t="s">
        <v>56</v>
      </c>
      <c r="E1031" s="292">
        <v>136.02000000000001</v>
      </c>
      <c r="F1031" s="293">
        <v>27.82</v>
      </c>
      <c r="G1031" s="293">
        <v>163.84</v>
      </c>
    </row>
    <row r="1032" spans="1:7" ht="38.25">
      <c r="A1032" s="289" t="s">
        <v>1897</v>
      </c>
      <c r="B1032" s="290"/>
      <c r="C1032" s="289" t="s">
        <v>1898</v>
      </c>
      <c r="D1032" s="291" t="s">
        <v>81</v>
      </c>
      <c r="E1032" s="292">
        <v>23.96</v>
      </c>
      <c r="F1032" s="293">
        <v>7.73</v>
      </c>
      <c r="G1032" s="293">
        <v>31.69</v>
      </c>
    </row>
    <row r="1033" spans="1:7" ht="38.25">
      <c r="A1033" s="289" t="s">
        <v>1899</v>
      </c>
      <c r="B1033" s="290"/>
      <c r="C1033" s="289" t="s">
        <v>1900</v>
      </c>
      <c r="D1033" s="291" t="s">
        <v>56</v>
      </c>
      <c r="E1033" s="292">
        <v>62.9</v>
      </c>
      <c r="F1033" s="293">
        <v>27.82</v>
      </c>
      <c r="G1033" s="293">
        <v>90.72</v>
      </c>
    </row>
    <row r="1034" spans="1:7" ht="38.25">
      <c r="A1034" s="289" t="s">
        <v>1901</v>
      </c>
      <c r="B1034" s="290"/>
      <c r="C1034" s="289" t="s">
        <v>1902</v>
      </c>
      <c r="D1034" s="291" t="s">
        <v>81</v>
      </c>
      <c r="E1034" s="292">
        <v>11.23</v>
      </c>
      <c r="F1034" s="293">
        <v>7.73</v>
      </c>
      <c r="G1034" s="293">
        <v>18.96</v>
      </c>
    </row>
    <row r="1035" spans="1:7" ht="25.5">
      <c r="A1035" s="289" t="s">
        <v>1903</v>
      </c>
      <c r="B1035" s="290"/>
      <c r="C1035" s="289" t="s">
        <v>1904</v>
      </c>
      <c r="D1035" s="291" t="s">
        <v>56</v>
      </c>
      <c r="E1035" s="292">
        <v>129.47999999999999</v>
      </c>
      <c r="F1035" s="293">
        <v>27.82</v>
      </c>
      <c r="G1035" s="293">
        <v>157.30000000000001</v>
      </c>
    </row>
    <row r="1036" spans="1:7" ht="25.5">
      <c r="A1036" s="289" t="s">
        <v>1905</v>
      </c>
      <c r="B1036" s="290"/>
      <c r="C1036" s="289" t="s">
        <v>1906</v>
      </c>
      <c r="D1036" s="291" t="s">
        <v>81</v>
      </c>
      <c r="E1036" s="292">
        <v>23.01</v>
      </c>
      <c r="F1036" s="293">
        <v>7.73</v>
      </c>
      <c r="G1036" s="293">
        <v>30.74</v>
      </c>
    </row>
    <row r="1037" spans="1:7" ht="38.25">
      <c r="A1037" s="289" t="s">
        <v>1907</v>
      </c>
      <c r="B1037" s="290"/>
      <c r="C1037" s="289" t="s">
        <v>1908</v>
      </c>
      <c r="D1037" s="291" t="s">
        <v>56</v>
      </c>
      <c r="E1037" s="292">
        <v>101.91</v>
      </c>
      <c r="F1037" s="293">
        <v>27.82</v>
      </c>
      <c r="G1037" s="293">
        <v>129.72999999999999</v>
      </c>
    </row>
    <row r="1038" spans="1:7" ht="38.25">
      <c r="A1038" s="289" t="s">
        <v>1909</v>
      </c>
      <c r="B1038" s="290"/>
      <c r="C1038" s="289" t="s">
        <v>1910</v>
      </c>
      <c r="D1038" s="291" t="s">
        <v>81</v>
      </c>
      <c r="E1038" s="292">
        <v>18.21</v>
      </c>
      <c r="F1038" s="293">
        <v>7.73</v>
      </c>
      <c r="G1038" s="293">
        <v>25.94</v>
      </c>
    </row>
    <row r="1039" spans="1:7" ht="38.25">
      <c r="A1039" s="289" t="s">
        <v>1911</v>
      </c>
      <c r="B1039" s="290"/>
      <c r="C1039" s="289" t="s">
        <v>1912</v>
      </c>
      <c r="D1039" s="291" t="s">
        <v>56</v>
      </c>
      <c r="E1039" s="292">
        <v>126.13</v>
      </c>
      <c r="F1039" s="293">
        <v>27.82</v>
      </c>
      <c r="G1039" s="293">
        <v>153.94999999999999</v>
      </c>
    </row>
    <row r="1040" spans="1:7" ht="38.25">
      <c r="A1040" s="289" t="s">
        <v>1913</v>
      </c>
      <c r="B1040" s="290"/>
      <c r="C1040" s="289" t="s">
        <v>1914</v>
      </c>
      <c r="D1040" s="291" t="s">
        <v>81</v>
      </c>
      <c r="E1040" s="292">
        <v>22.43</v>
      </c>
      <c r="F1040" s="293">
        <v>7.73</v>
      </c>
      <c r="G1040" s="293">
        <v>30.16</v>
      </c>
    </row>
    <row r="1041" spans="1:7">
      <c r="A1041" s="285" t="s">
        <v>1915</v>
      </c>
      <c r="B1041" s="286" t="s">
        <v>1916</v>
      </c>
      <c r="C1041" s="287"/>
      <c r="D1041" s="288"/>
      <c r="E1041" s="294"/>
      <c r="F1041" s="294"/>
      <c r="G1041" s="294"/>
    </row>
    <row r="1042" spans="1:7" ht="25.5">
      <c r="A1042" s="289" t="s">
        <v>1917</v>
      </c>
      <c r="B1042" s="290"/>
      <c r="C1042" s="289" t="s">
        <v>1918</v>
      </c>
      <c r="D1042" s="291" t="s">
        <v>56</v>
      </c>
      <c r="E1042" s="292">
        <v>64.180000000000007</v>
      </c>
      <c r="F1042" s="293">
        <v>15.76</v>
      </c>
      <c r="G1042" s="293">
        <v>79.94</v>
      </c>
    </row>
    <row r="1043" spans="1:7" ht="25.5">
      <c r="A1043" s="289" t="s">
        <v>1919</v>
      </c>
      <c r="B1043" s="290"/>
      <c r="C1043" s="289" t="s">
        <v>1920</v>
      </c>
      <c r="D1043" s="291" t="s">
        <v>56</v>
      </c>
      <c r="E1043" s="292">
        <v>59.43</v>
      </c>
      <c r="F1043" s="293">
        <v>15.76</v>
      </c>
      <c r="G1043" s="293">
        <v>75.19</v>
      </c>
    </row>
    <row r="1044" spans="1:7" ht="25.5">
      <c r="A1044" s="289" t="s">
        <v>1921</v>
      </c>
      <c r="B1044" s="290"/>
      <c r="C1044" s="289" t="s">
        <v>1922</v>
      </c>
      <c r="D1044" s="291" t="s">
        <v>56</v>
      </c>
      <c r="E1044" s="292">
        <v>65.11</v>
      </c>
      <c r="F1044" s="293">
        <v>15.76</v>
      </c>
      <c r="G1044" s="293">
        <v>80.87</v>
      </c>
    </row>
    <row r="1045" spans="1:7" ht="25.5">
      <c r="A1045" s="289" t="s">
        <v>1923</v>
      </c>
      <c r="B1045" s="290"/>
      <c r="C1045" s="289" t="s">
        <v>1924</v>
      </c>
      <c r="D1045" s="291" t="s">
        <v>56</v>
      </c>
      <c r="E1045" s="292">
        <v>57.18</v>
      </c>
      <c r="F1045" s="293">
        <v>15.76</v>
      </c>
      <c r="G1045" s="293">
        <v>72.94</v>
      </c>
    </row>
    <row r="1046" spans="1:7" ht="25.5">
      <c r="A1046" s="289" t="s">
        <v>1925</v>
      </c>
      <c r="B1046" s="290"/>
      <c r="C1046" s="289" t="s">
        <v>1926</v>
      </c>
      <c r="D1046" s="291" t="s">
        <v>56</v>
      </c>
      <c r="E1046" s="292">
        <v>97.61</v>
      </c>
      <c r="F1046" s="293">
        <v>15.76</v>
      </c>
      <c r="G1046" s="293">
        <v>113.37</v>
      </c>
    </row>
    <row r="1047" spans="1:7">
      <c r="A1047" s="285" t="s">
        <v>1927</v>
      </c>
      <c r="B1047" s="286" t="s">
        <v>1928</v>
      </c>
      <c r="C1047" s="287"/>
      <c r="D1047" s="288"/>
      <c r="E1047" s="294"/>
      <c r="F1047" s="294"/>
      <c r="G1047" s="294"/>
    </row>
    <row r="1048" spans="1:7" ht="25.5">
      <c r="A1048" s="289" t="s">
        <v>1929</v>
      </c>
      <c r="B1048" s="290"/>
      <c r="C1048" s="289" t="s">
        <v>1930</v>
      </c>
      <c r="D1048" s="291" t="s">
        <v>56</v>
      </c>
      <c r="E1048" s="292">
        <v>130.31</v>
      </c>
      <c r="F1048" s="293">
        <v>19.940000000000001</v>
      </c>
      <c r="G1048" s="293">
        <v>150.25</v>
      </c>
    </row>
    <row r="1049" spans="1:7" ht="25.5">
      <c r="A1049" s="289" t="s">
        <v>1931</v>
      </c>
      <c r="B1049" s="290"/>
      <c r="C1049" s="289" t="s">
        <v>1932</v>
      </c>
      <c r="D1049" s="291" t="s">
        <v>56</v>
      </c>
      <c r="E1049" s="292">
        <v>205.48</v>
      </c>
      <c r="F1049" s="293">
        <v>19.940000000000001</v>
      </c>
      <c r="G1049" s="293">
        <v>225.42</v>
      </c>
    </row>
    <row r="1050" spans="1:7" ht="25.5">
      <c r="A1050" s="289" t="s">
        <v>1933</v>
      </c>
      <c r="B1050" s="290"/>
      <c r="C1050" s="289" t="s">
        <v>1934</v>
      </c>
      <c r="D1050" s="291" t="s">
        <v>56</v>
      </c>
      <c r="E1050" s="292">
        <v>227.65</v>
      </c>
      <c r="F1050" s="293">
        <v>19.940000000000001</v>
      </c>
      <c r="G1050" s="293">
        <v>247.59</v>
      </c>
    </row>
    <row r="1051" spans="1:7">
      <c r="A1051" s="285" t="s">
        <v>1935</v>
      </c>
      <c r="B1051" s="286" t="s">
        <v>1936</v>
      </c>
      <c r="C1051" s="287"/>
      <c r="D1051" s="288"/>
      <c r="E1051" s="294"/>
      <c r="F1051" s="294"/>
      <c r="G1051" s="294"/>
    </row>
    <row r="1052" spans="1:7" ht="38.25">
      <c r="A1052" s="289" t="s">
        <v>1937</v>
      </c>
      <c r="B1052" s="290"/>
      <c r="C1052" s="289" t="s">
        <v>1938</v>
      </c>
      <c r="D1052" s="291" t="s">
        <v>56</v>
      </c>
      <c r="E1052" s="292">
        <v>89.53</v>
      </c>
      <c r="F1052" s="293">
        <v>12.76</v>
      </c>
      <c r="G1052" s="293">
        <v>102.29</v>
      </c>
    </row>
    <row r="1053" spans="1:7" ht="38.25">
      <c r="A1053" s="289" t="s">
        <v>1939</v>
      </c>
      <c r="B1053" s="290"/>
      <c r="C1053" s="289" t="s">
        <v>1940</v>
      </c>
      <c r="D1053" s="291" t="s">
        <v>56</v>
      </c>
      <c r="E1053" s="292">
        <v>95.88</v>
      </c>
      <c r="F1053" s="293">
        <v>12.76</v>
      </c>
      <c r="G1053" s="293">
        <v>108.64</v>
      </c>
    </row>
    <row r="1054" spans="1:7" ht="25.5">
      <c r="A1054" s="289" t="s">
        <v>1941</v>
      </c>
      <c r="B1054" s="290"/>
      <c r="C1054" s="289" t="s">
        <v>1942</v>
      </c>
      <c r="D1054" s="291" t="s">
        <v>56</v>
      </c>
      <c r="E1054" s="292">
        <v>31.66</v>
      </c>
      <c r="F1054" s="293">
        <v>7.04</v>
      </c>
      <c r="G1054" s="293">
        <v>38.700000000000003</v>
      </c>
    </row>
    <row r="1055" spans="1:7">
      <c r="A1055" s="280" t="s">
        <v>1943</v>
      </c>
      <c r="B1055" s="281" t="s">
        <v>1944</v>
      </c>
      <c r="C1055" s="284"/>
      <c r="D1055" s="283"/>
      <c r="E1055" s="295"/>
      <c r="F1055" s="295"/>
      <c r="G1055" s="295"/>
    </row>
    <row r="1056" spans="1:7">
      <c r="A1056" s="285" t="s">
        <v>1945</v>
      </c>
      <c r="B1056" s="286" t="s">
        <v>1946</v>
      </c>
      <c r="C1056" s="287"/>
      <c r="D1056" s="288"/>
      <c r="E1056" s="294"/>
      <c r="F1056" s="294"/>
      <c r="G1056" s="294"/>
    </row>
    <row r="1057" spans="1:7">
      <c r="A1057" s="289" t="s">
        <v>7684</v>
      </c>
      <c r="B1057" s="290"/>
      <c r="C1057" s="289" t="s">
        <v>7685</v>
      </c>
      <c r="D1057" s="291" t="s">
        <v>56</v>
      </c>
      <c r="E1057" s="292">
        <v>180.66</v>
      </c>
      <c r="F1057" s="293">
        <v>32.43</v>
      </c>
      <c r="G1057" s="293">
        <v>213.09</v>
      </c>
    </row>
    <row r="1058" spans="1:7" ht="25.5">
      <c r="A1058" s="289" t="s">
        <v>7686</v>
      </c>
      <c r="B1058" s="290"/>
      <c r="C1058" s="289" t="s">
        <v>7687</v>
      </c>
      <c r="D1058" s="291" t="s">
        <v>81</v>
      </c>
      <c r="E1058" s="292">
        <v>51.82</v>
      </c>
      <c r="F1058" s="293">
        <v>14.92</v>
      </c>
      <c r="G1058" s="293">
        <v>66.739999999999995</v>
      </c>
    </row>
    <row r="1059" spans="1:7" ht="25.5">
      <c r="A1059" s="289" t="s">
        <v>7688</v>
      </c>
      <c r="B1059" s="290"/>
      <c r="C1059" s="289" t="s">
        <v>7689</v>
      </c>
      <c r="D1059" s="291" t="s">
        <v>81</v>
      </c>
      <c r="E1059" s="292">
        <v>68.44</v>
      </c>
      <c r="F1059" s="293">
        <v>18.66</v>
      </c>
      <c r="G1059" s="293">
        <v>87.1</v>
      </c>
    </row>
    <row r="1060" spans="1:7">
      <c r="A1060" s="289" t="s">
        <v>7690</v>
      </c>
      <c r="B1060" s="290"/>
      <c r="C1060" s="289" t="s">
        <v>7691</v>
      </c>
      <c r="D1060" s="291" t="s">
        <v>81</v>
      </c>
      <c r="E1060" s="292">
        <v>158.29</v>
      </c>
      <c r="F1060" s="293">
        <v>37.31</v>
      </c>
      <c r="G1060" s="293">
        <v>195.6</v>
      </c>
    </row>
    <row r="1061" spans="1:7">
      <c r="A1061" s="289" t="s">
        <v>7692</v>
      </c>
      <c r="B1061" s="290"/>
      <c r="C1061" s="289" t="s">
        <v>7693</v>
      </c>
      <c r="D1061" s="291" t="s">
        <v>81</v>
      </c>
      <c r="E1061" s="292">
        <v>34.229999999999997</v>
      </c>
      <c r="F1061" s="293">
        <v>8.16</v>
      </c>
      <c r="G1061" s="293">
        <v>42.39</v>
      </c>
    </row>
    <row r="1062" spans="1:7" ht="25.5">
      <c r="A1062" s="289" t="s">
        <v>7694</v>
      </c>
      <c r="B1062" s="290"/>
      <c r="C1062" s="289" t="s">
        <v>7695</v>
      </c>
      <c r="D1062" s="291" t="s">
        <v>81</v>
      </c>
      <c r="E1062" s="292">
        <v>34</v>
      </c>
      <c r="F1062" s="293">
        <v>8.16</v>
      </c>
      <c r="G1062" s="293">
        <v>42.16</v>
      </c>
    </row>
    <row r="1063" spans="1:7">
      <c r="A1063" s="289" t="s">
        <v>7696</v>
      </c>
      <c r="B1063" s="290"/>
      <c r="C1063" s="289" t="s">
        <v>7697</v>
      </c>
      <c r="D1063" s="291" t="s">
        <v>56</v>
      </c>
      <c r="E1063" s="292">
        <v>191.99</v>
      </c>
      <c r="F1063" s="293">
        <v>32.43</v>
      </c>
      <c r="G1063" s="293">
        <v>224.42</v>
      </c>
    </row>
    <row r="1064" spans="1:7">
      <c r="A1064" s="289" t="s">
        <v>7698</v>
      </c>
      <c r="B1064" s="290"/>
      <c r="C1064" s="289" t="s">
        <v>7699</v>
      </c>
      <c r="D1064" s="291" t="s">
        <v>81</v>
      </c>
      <c r="E1064" s="292">
        <v>16.239999999999998</v>
      </c>
      <c r="F1064" s="293">
        <v>8.16</v>
      </c>
      <c r="G1064" s="293">
        <v>24.4</v>
      </c>
    </row>
    <row r="1065" spans="1:7">
      <c r="A1065" s="289" t="s">
        <v>7700</v>
      </c>
      <c r="B1065" s="290"/>
      <c r="C1065" s="289" t="s">
        <v>7701</v>
      </c>
      <c r="D1065" s="291" t="s">
        <v>81</v>
      </c>
      <c r="E1065" s="292">
        <v>99.12</v>
      </c>
      <c r="F1065" s="293">
        <v>37.31</v>
      </c>
      <c r="G1065" s="293">
        <v>136.43</v>
      </c>
    </row>
    <row r="1066" spans="1:7" ht="25.5">
      <c r="A1066" s="289" t="s">
        <v>7702</v>
      </c>
      <c r="B1066" s="290"/>
      <c r="C1066" s="289" t="s">
        <v>7703</v>
      </c>
      <c r="D1066" s="291" t="s">
        <v>81</v>
      </c>
      <c r="E1066" s="292">
        <v>63.09</v>
      </c>
      <c r="F1066" s="293">
        <v>14.92</v>
      </c>
      <c r="G1066" s="293">
        <v>78.010000000000005</v>
      </c>
    </row>
    <row r="1067" spans="1:7">
      <c r="A1067" s="285" t="s">
        <v>1947</v>
      </c>
      <c r="B1067" s="286" t="s">
        <v>1948</v>
      </c>
      <c r="C1067" s="287"/>
      <c r="D1067" s="288"/>
      <c r="E1067" s="294"/>
      <c r="F1067" s="294"/>
      <c r="G1067" s="294"/>
    </row>
    <row r="1068" spans="1:7">
      <c r="A1068" s="289" t="s">
        <v>1949</v>
      </c>
      <c r="B1068" s="290"/>
      <c r="C1068" s="289" t="s">
        <v>1950</v>
      </c>
      <c r="D1068" s="291" t="s">
        <v>56</v>
      </c>
      <c r="E1068" s="292">
        <v>484.34</v>
      </c>
      <c r="F1068" s="293">
        <v>8.36</v>
      </c>
      <c r="G1068" s="293">
        <v>492.7</v>
      </c>
    </row>
    <row r="1069" spans="1:7" ht="25.5">
      <c r="A1069" s="289" t="s">
        <v>1951</v>
      </c>
      <c r="B1069" s="290"/>
      <c r="C1069" s="289" t="s">
        <v>1952</v>
      </c>
      <c r="D1069" s="291" t="s">
        <v>56</v>
      </c>
      <c r="E1069" s="292">
        <v>533.05999999999995</v>
      </c>
      <c r="F1069" s="293">
        <v>8.36</v>
      </c>
      <c r="G1069" s="293">
        <v>541.41999999999996</v>
      </c>
    </row>
    <row r="1070" spans="1:7">
      <c r="A1070" s="289" t="s">
        <v>1953</v>
      </c>
      <c r="B1070" s="290"/>
      <c r="C1070" s="289" t="s">
        <v>1954</v>
      </c>
      <c r="D1070" s="291" t="s">
        <v>56</v>
      </c>
      <c r="E1070" s="292">
        <v>644.17999999999995</v>
      </c>
      <c r="F1070" s="293">
        <v>9.76</v>
      </c>
      <c r="G1070" s="293">
        <v>653.94000000000005</v>
      </c>
    </row>
    <row r="1071" spans="1:7" ht="25.5">
      <c r="A1071" s="289" t="s">
        <v>1955</v>
      </c>
      <c r="B1071" s="290"/>
      <c r="C1071" s="289" t="s">
        <v>1956</v>
      </c>
      <c r="D1071" s="291" t="s">
        <v>56</v>
      </c>
      <c r="E1071" s="292">
        <v>685.61</v>
      </c>
      <c r="F1071" s="293">
        <v>9.76</v>
      </c>
      <c r="G1071" s="293">
        <v>695.37</v>
      </c>
    </row>
    <row r="1072" spans="1:7">
      <c r="A1072" s="289" t="s">
        <v>1957</v>
      </c>
      <c r="B1072" s="290"/>
      <c r="C1072" s="289" t="s">
        <v>1958</v>
      </c>
      <c r="D1072" s="291" t="s">
        <v>81</v>
      </c>
      <c r="E1072" s="292">
        <v>268.32</v>
      </c>
      <c r="F1072" s="293">
        <v>4.88</v>
      </c>
      <c r="G1072" s="293">
        <v>273.2</v>
      </c>
    </row>
    <row r="1073" spans="1:7">
      <c r="A1073" s="289" t="s">
        <v>1959</v>
      </c>
      <c r="B1073" s="290"/>
      <c r="C1073" s="289" t="s">
        <v>1960</v>
      </c>
      <c r="D1073" s="291" t="s">
        <v>81</v>
      </c>
      <c r="E1073" s="292">
        <v>284.10000000000002</v>
      </c>
      <c r="F1073" s="293">
        <v>4.88</v>
      </c>
      <c r="G1073" s="293">
        <v>288.98</v>
      </c>
    </row>
    <row r="1074" spans="1:7">
      <c r="A1074" s="289" t="s">
        <v>1961</v>
      </c>
      <c r="B1074" s="290"/>
      <c r="C1074" s="289" t="s">
        <v>1962</v>
      </c>
      <c r="D1074" s="291" t="s">
        <v>81</v>
      </c>
      <c r="E1074" s="292">
        <v>38.18</v>
      </c>
      <c r="F1074" s="293">
        <v>1.4</v>
      </c>
      <c r="G1074" s="293">
        <v>39.58</v>
      </c>
    </row>
    <row r="1075" spans="1:7">
      <c r="A1075" s="285" t="s">
        <v>1963</v>
      </c>
      <c r="B1075" s="286" t="s">
        <v>1964</v>
      </c>
      <c r="C1075" s="287"/>
      <c r="D1075" s="288"/>
      <c r="E1075" s="294"/>
      <c r="F1075" s="294"/>
      <c r="G1075" s="294"/>
    </row>
    <row r="1076" spans="1:7">
      <c r="A1076" s="289" t="s">
        <v>1965</v>
      </c>
      <c r="B1076" s="290"/>
      <c r="C1076" s="289" t="s">
        <v>1966</v>
      </c>
      <c r="D1076" s="291" t="s">
        <v>56</v>
      </c>
      <c r="E1076" s="292">
        <v>188.16</v>
      </c>
      <c r="F1076" s="293">
        <v>22.3</v>
      </c>
      <c r="G1076" s="293">
        <v>210.46</v>
      </c>
    </row>
    <row r="1077" spans="1:7">
      <c r="A1077" s="289" t="s">
        <v>1967</v>
      </c>
      <c r="B1077" s="290"/>
      <c r="C1077" s="289" t="s">
        <v>1968</v>
      </c>
      <c r="D1077" s="291" t="s">
        <v>56</v>
      </c>
      <c r="E1077" s="292">
        <v>279.72000000000003</v>
      </c>
      <c r="F1077" s="293">
        <v>22.3</v>
      </c>
      <c r="G1077" s="293">
        <v>302.02</v>
      </c>
    </row>
    <row r="1078" spans="1:7">
      <c r="A1078" s="289" t="s">
        <v>1969</v>
      </c>
      <c r="B1078" s="290"/>
      <c r="C1078" s="289" t="s">
        <v>1970</v>
      </c>
      <c r="D1078" s="291" t="s">
        <v>56</v>
      </c>
      <c r="E1078" s="292">
        <v>68.64</v>
      </c>
      <c r="F1078" s="293">
        <v>17.510000000000002</v>
      </c>
      <c r="G1078" s="293">
        <v>86.15</v>
      </c>
    </row>
    <row r="1079" spans="1:7">
      <c r="A1079" s="289" t="s">
        <v>1971</v>
      </c>
      <c r="B1079" s="290"/>
      <c r="C1079" s="289" t="s">
        <v>1972</v>
      </c>
      <c r="D1079" s="291" t="s">
        <v>81</v>
      </c>
      <c r="E1079" s="292">
        <v>2.2400000000000002</v>
      </c>
      <c r="F1079" s="293">
        <v>18.86</v>
      </c>
      <c r="G1079" s="293">
        <v>21.1</v>
      </c>
    </row>
    <row r="1080" spans="1:7">
      <c r="A1080" s="289" t="s">
        <v>1973</v>
      </c>
      <c r="B1080" s="290"/>
      <c r="C1080" s="289" t="s">
        <v>1974</v>
      </c>
      <c r="D1080" s="291" t="s">
        <v>81</v>
      </c>
      <c r="E1080" s="292">
        <v>4.55</v>
      </c>
      <c r="F1080" s="293">
        <v>28.12</v>
      </c>
      <c r="G1080" s="293">
        <v>32.67</v>
      </c>
    </row>
    <row r="1081" spans="1:7">
      <c r="A1081" s="289" t="s">
        <v>1975</v>
      </c>
      <c r="B1081" s="290"/>
      <c r="C1081" s="289" t="s">
        <v>1976</v>
      </c>
      <c r="D1081" s="291" t="s">
        <v>81</v>
      </c>
      <c r="E1081" s="292">
        <v>79.17</v>
      </c>
      <c r="F1081" s="293">
        <v>1.4</v>
      </c>
      <c r="G1081" s="293">
        <v>80.569999999999993</v>
      </c>
    </row>
    <row r="1082" spans="1:7">
      <c r="A1082" s="289" t="s">
        <v>1977</v>
      </c>
      <c r="B1082" s="290"/>
      <c r="C1082" s="289" t="s">
        <v>1978</v>
      </c>
      <c r="D1082" s="291" t="s">
        <v>56</v>
      </c>
      <c r="E1082" s="292">
        <v>75.09</v>
      </c>
      <c r="F1082" s="293">
        <v>17.940000000000001</v>
      </c>
      <c r="G1082" s="293">
        <v>93.03</v>
      </c>
    </row>
    <row r="1083" spans="1:7">
      <c r="A1083" s="289" t="s">
        <v>1979</v>
      </c>
      <c r="B1083" s="290"/>
      <c r="C1083" s="289" t="s">
        <v>1980</v>
      </c>
      <c r="D1083" s="291" t="s">
        <v>81</v>
      </c>
      <c r="E1083" s="292">
        <v>11.57</v>
      </c>
      <c r="F1083" s="293">
        <v>4.8</v>
      </c>
      <c r="G1083" s="293">
        <v>16.37</v>
      </c>
    </row>
    <row r="1084" spans="1:7">
      <c r="A1084" s="289" t="s">
        <v>1981</v>
      </c>
      <c r="B1084" s="290"/>
      <c r="C1084" s="289" t="s">
        <v>1982</v>
      </c>
      <c r="D1084" s="291" t="s">
        <v>81</v>
      </c>
      <c r="E1084" s="292">
        <v>56.48</v>
      </c>
      <c r="F1084" s="293">
        <v>2.79</v>
      </c>
      <c r="G1084" s="293">
        <v>59.27</v>
      </c>
    </row>
    <row r="1085" spans="1:7">
      <c r="A1085" s="285" t="s">
        <v>1983</v>
      </c>
      <c r="B1085" s="286" t="s">
        <v>1984</v>
      </c>
      <c r="C1085" s="287"/>
      <c r="D1085" s="288"/>
      <c r="E1085" s="294"/>
      <c r="F1085" s="294"/>
      <c r="G1085" s="294"/>
    </row>
    <row r="1086" spans="1:7">
      <c r="A1086" s="289" t="s">
        <v>1985</v>
      </c>
      <c r="B1086" s="290"/>
      <c r="C1086" s="289" t="s">
        <v>1986</v>
      </c>
      <c r="D1086" s="291" t="s">
        <v>56</v>
      </c>
      <c r="E1086" s="292">
        <v>7.94</v>
      </c>
      <c r="F1086" s="293">
        <v>35.869999999999997</v>
      </c>
      <c r="G1086" s="293">
        <v>43.81</v>
      </c>
    </row>
    <row r="1087" spans="1:7">
      <c r="A1087" s="280" t="s">
        <v>1987</v>
      </c>
      <c r="B1087" s="281" t="s">
        <v>1988</v>
      </c>
      <c r="C1087" s="284"/>
      <c r="D1087" s="283"/>
      <c r="E1087" s="295"/>
      <c r="F1087" s="295"/>
      <c r="G1087" s="295"/>
    </row>
    <row r="1088" spans="1:7">
      <c r="A1088" s="285" t="s">
        <v>1989</v>
      </c>
      <c r="B1088" s="286" t="s">
        <v>1990</v>
      </c>
      <c r="C1088" s="287"/>
      <c r="D1088" s="288"/>
      <c r="E1088" s="294"/>
      <c r="F1088" s="294"/>
      <c r="G1088" s="294"/>
    </row>
    <row r="1089" spans="1:7">
      <c r="A1089" s="289" t="s">
        <v>1991</v>
      </c>
      <c r="B1089" s="290"/>
      <c r="C1089" s="289" t="s">
        <v>1992</v>
      </c>
      <c r="D1089" s="291" t="s">
        <v>56</v>
      </c>
      <c r="E1089" s="292">
        <v>45.35</v>
      </c>
      <c r="F1089" s="293">
        <v>47.77</v>
      </c>
      <c r="G1089" s="293">
        <v>93.12</v>
      </c>
    </row>
    <row r="1090" spans="1:7">
      <c r="A1090" s="285" t="s">
        <v>1993</v>
      </c>
      <c r="B1090" s="286" t="s">
        <v>1994</v>
      </c>
      <c r="C1090" s="287"/>
      <c r="D1090" s="288"/>
      <c r="E1090" s="294"/>
      <c r="F1090" s="294"/>
      <c r="G1090" s="294"/>
    </row>
    <row r="1091" spans="1:7">
      <c r="A1091" s="289" t="s">
        <v>1995</v>
      </c>
      <c r="B1091" s="290"/>
      <c r="C1091" s="289" t="s">
        <v>1996</v>
      </c>
      <c r="D1091" s="291" t="s">
        <v>56</v>
      </c>
      <c r="E1091" s="292">
        <v>267.42</v>
      </c>
      <c r="F1091" s="293">
        <v>0</v>
      </c>
      <c r="G1091" s="293">
        <v>267.42</v>
      </c>
    </row>
    <row r="1092" spans="1:7">
      <c r="A1092" s="285" t="s">
        <v>1997</v>
      </c>
      <c r="B1092" s="286" t="s">
        <v>1998</v>
      </c>
      <c r="C1092" s="287"/>
      <c r="D1092" s="288"/>
      <c r="E1092" s="294"/>
      <c r="F1092" s="294"/>
      <c r="G1092" s="294"/>
    </row>
    <row r="1093" spans="1:7">
      <c r="A1093" s="289" t="s">
        <v>1999</v>
      </c>
      <c r="B1093" s="290"/>
      <c r="C1093" s="289" t="s">
        <v>2000</v>
      </c>
      <c r="D1093" s="291" t="s">
        <v>56</v>
      </c>
      <c r="E1093" s="292">
        <v>125.94</v>
      </c>
      <c r="F1093" s="293">
        <v>15.7</v>
      </c>
      <c r="G1093" s="293">
        <v>141.63999999999999</v>
      </c>
    </row>
    <row r="1094" spans="1:7">
      <c r="A1094" s="285" t="s">
        <v>2001</v>
      </c>
      <c r="B1094" s="286" t="s">
        <v>2002</v>
      </c>
      <c r="C1094" s="287"/>
      <c r="D1094" s="288"/>
      <c r="E1094" s="294"/>
      <c r="F1094" s="294"/>
      <c r="G1094" s="294"/>
    </row>
    <row r="1095" spans="1:7">
      <c r="A1095" s="289" t="s">
        <v>2003</v>
      </c>
      <c r="B1095" s="290"/>
      <c r="C1095" s="289" t="s">
        <v>2004</v>
      </c>
      <c r="D1095" s="291" t="s">
        <v>81</v>
      </c>
      <c r="E1095" s="292">
        <v>13.98</v>
      </c>
      <c r="F1095" s="293">
        <v>10.43</v>
      </c>
      <c r="G1095" s="293">
        <v>24.41</v>
      </c>
    </row>
    <row r="1096" spans="1:7">
      <c r="A1096" s="289" t="s">
        <v>2005</v>
      </c>
      <c r="B1096" s="290"/>
      <c r="C1096" s="289" t="s">
        <v>2006</v>
      </c>
      <c r="D1096" s="291" t="s">
        <v>81</v>
      </c>
      <c r="E1096" s="292">
        <v>3.9</v>
      </c>
      <c r="F1096" s="293">
        <v>2.5499999999999998</v>
      </c>
      <c r="G1096" s="293">
        <v>6.45</v>
      </c>
    </row>
    <row r="1097" spans="1:7">
      <c r="A1097" s="285" t="s">
        <v>2007</v>
      </c>
      <c r="B1097" s="286" t="s">
        <v>2008</v>
      </c>
      <c r="C1097" s="287"/>
      <c r="D1097" s="288"/>
      <c r="E1097" s="294"/>
      <c r="F1097" s="294"/>
      <c r="G1097" s="294"/>
    </row>
    <row r="1098" spans="1:7">
      <c r="A1098" s="289" t="s">
        <v>2009</v>
      </c>
      <c r="B1098" s="290"/>
      <c r="C1098" s="289" t="s">
        <v>2010</v>
      </c>
      <c r="D1098" s="291" t="s">
        <v>56</v>
      </c>
      <c r="E1098" s="292">
        <v>0.39</v>
      </c>
      <c r="F1098" s="293">
        <v>6.19</v>
      </c>
      <c r="G1098" s="293">
        <v>6.58</v>
      </c>
    </row>
    <row r="1099" spans="1:7">
      <c r="A1099" s="289" t="s">
        <v>2011</v>
      </c>
      <c r="B1099" s="290"/>
      <c r="C1099" s="289" t="s">
        <v>2012</v>
      </c>
      <c r="D1099" s="291" t="s">
        <v>56</v>
      </c>
      <c r="E1099" s="292">
        <v>15.41</v>
      </c>
      <c r="F1099" s="293">
        <v>15.7</v>
      </c>
      <c r="G1099" s="293">
        <v>31.11</v>
      </c>
    </row>
    <row r="1100" spans="1:7">
      <c r="A1100" s="289" t="s">
        <v>2013</v>
      </c>
      <c r="B1100" s="290"/>
      <c r="C1100" s="289" t="s">
        <v>2014</v>
      </c>
      <c r="D1100" s="291" t="s">
        <v>81</v>
      </c>
      <c r="E1100" s="292">
        <v>0.39</v>
      </c>
      <c r="F1100" s="293">
        <v>7.88</v>
      </c>
      <c r="G1100" s="293">
        <v>8.27</v>
      </c>
    </row>
    <row r="1101" spans="1:7">
      <c r="A1101" s="289" t="s">
        <v>8200</v>
      </c>
      <c r="B1101" s="290"/>
      <c r="C1101" s="289" t="s">
        <v>8201</v>
      </c>
      <c r="D1101" s="291" t="s">
        <v>56</v>
      </c>
      <c r="E1101" s="292">
        <v>91.01</v>
      </c>
      <c r="F1101" s="293">
        <v>0</v>
      </c>
      <c r="G1101" s="293">
        <v>91.01</v>
      </c>
    </row>
    <row r="1102" spans="1:7">
      <c r="A1102" s="289" t="s">
        <v>2015</v>
      </c>
      <c r="B1102" s="290"/>
      <c r="C1102" s="289" t="s">
        <v>2016</v>
      </c>
      <c r="D1102" s="291" t="s">
        <v>56</v>
      </c>
      <c r="E1102" s="292">
        <v>53.95</v>
      </c>
      <c r="F1102" s="293">
        <v>0</v>
      </c>
      <c r="G1102" s="293">
        <v>53.95</v>
      </c>
    </row>
    <row r="1103" spans="1:7">
      <c r="A1103" s="280" t="s">
        <v>2017</v>
      </c>
      <c r="B1103" s="281" t="s">
        <v>2018</v>
      </c>
      <c r="C1103" s="284"/>
      <c r="D1103" s="283"/>
      <c r="E1103" s="295"/>
      <c r="F1103" s="295"/>
      <c r="G1103" s="295"/>
    </row>
    <row r="1104" spans="1:7">
      <c r="A1104" s="285" t="s">
        <v>2019</v>
      </c>
      <c r="B1104" s="286" t="s">
        <v>2020</v>
      </c>
      <c r="C1104" s="287"/>
      <c r="D1104" s="288"/>
      <c r="E1104" s="294"/>
      <c r="F1104" s="294"/>
      <c r="G1104" s="294"/>
    </row>
    <row r="1105" spans="1:7">
      <c r="A1105" s="289" t="s">
        <v>2021</v>
      </c>
      <c r="B1105" s="290"/>
      <c r="C1105" s="289" t="s">
        <v>2022</v>
      </c>
      <c r="D1105" s="291" t="s">
        <v>56</v>
      </c>
      <c r="E1105" s="292">
        <v>54.74</v>
      </c>
      <c r="F1105" s="293">
        <v>7.1</v>
      </c>
      <c r="G1105" s="293">
        <v>61.84</v>
      </c>
    </row>
    <row r="1106" spans="1:7">
      <c r="A1106" s="289" t="s">
        <v>7704</v>
      </c>
      <c r="B1106" s="290"/>
      <c r="C1106" s="289" t="s">
        <v>7705</v>
      </c>
      <c r="D1106" s="291" t="s">
        <v>56</v>
      </c>
      <c r="E1106" s="292">
        <v>50.35</v>
      </c>
      <c r="F1106" s="293">
        <v>0</v>
      </c>
      <c r="G1106" s="293">
        <v>50.35</v>
      </c>
    </row>
    <row r="1107" spans="1:7">
      <c r="A1107" s="285" t="s">
        <v>2023</v>
      </c>
      <c r="B1107" s="286" t="s">
        <v>2024</v>
      </c>
      <c r="C1107" s="287"/>
      <c r="D1107" s="288"/>
      <c r="E1107" s="294"/>
      <c r="F1107" s="294"/>
      <c r="G1107" s="294"/>
    </row>
    <row r="1108" spans="1:7" ht="25.5">
      <c r="A1108" s="289" t="s">
        <v>2025</v>
      </c>
      <c r="B1108" s="290"/>
      <c r="C1108" s="289" t="s">
        <v>2026</v>
      </c>
      <c r="D1108" s="291" t="s">
        <v>56</v>
      </c>
      <c r="E1108" s="292">
        <v>85.38</v>
      </c>
      <c r="F1108" s="293">
        <v>15.07</v>
      </c>
      <c r="G1108" s="293">
        <v>100.45</v>
      </c>
    </row>
    <row r="1109" spans="1:7" ht="25.5">
      <c r="A1109" s="289" t="s">
        <v>2027</v>
      </c>
      <c r="B1109" s="290"/>
      <c r="C1109" s="289" t="s">
        <v>2028</v>
      </c>
      <c r="D1109" s="291" t="s">
        <v>56</v>
      </c>
      <c r="E1109" s="292">
        <v>138.63</v>
      </c>
      <c r="F1109" s="293">
        <v>15.07</v>
      </c>
      <c r="G1109" s="293">
        <v>153.69999999999999</v>
      </c>
    </row>
    <row r="1110" spans="1:7" ht="25.5">
      <c r="A1110" s="289" t="s">
        <v>7706</v>
      </c>
      <c r="B1110" s="290"/>
      <c r="C1110" s="289" t="s">
        <v>7707</v>
      </c>
      <c r="D1110" s="291" t="s">
        <v>56</v>
      </c>
      <c r="E1110" s="292">
        <v>165.68</v>
      </c>
      <c r="F1110" s="293">
        <v>0</v>
      </c>
      <c r="G1110" s="293">
        <v>165.68</v>
      </c>
    </row>
    <row r="1111" spans="1:7" ht="25.5">
      <c r="A1111" s="289" t="s">
        <v>2029</v>
      </c>
      <c r="B1111" s="290"/>
      <c r="C1111" s="289" t="s">
        <v>2030</v>
      </c>
      <c r="D1111" s="291" t="s">
        <v>56</v>
      </c>
      <c r="E1111" s="292">
        <v>119.89</v>
      </c>
      <c r="F1111" s="293">
        <v>15.07</v>
      </c>
      <c r="G1111" s="293">
        <v>134.96</v>
      </c>
    </row>
    <row r="1112" spans="1:7" ht="25.5">
      <c r="A1112" s="289" t="s">
        <v>2031</v>
      </c>
      <c r="B1112" s="290"/>
      <c r="C1112" s="289" t="s">
        <v>2032</v>
      </c>
      <c r="D1112" s="291" t="s">
        <v>56</v>
      </c>
      <c r="E1112" s="292">
        <v>211.96</v>
      </c>
      <c r="F1112" s="293">
        <v>15.07</v>
      </c>
      <c r="G1112" s="293">
        <v>227.03</v>
      </c>
    </row>
    <row r="1113" spans="1:7" ht="25.5">
      <c r="A1113" s="289" t="s">
        <v>2033</v>
      </c>
      <c r="B1113" s="290"/>
      <c r="C1113" s="289" t="s">
        <v>2034</v>
      </c>
      <c r="D1113" s="291" t="s">
        <v>56</v>
      </c>
      <c r="E1113" s="292">
        <v>142.51</v>
      </c>
      <c r="F1113" s="293">
        <v>15.07</v>
      </c>
      <c r="G1113" s="293">
        <v>157.58000000000001</v>
      </c>
    </row>
    <row r="1114" spans="1:7" ht="25.5">
      <c r="A1114" s="289" t="s">
        <v>2035</v>
      </c>
      <c r="B1114" s="290"/>
      <c r="C1114" s="289" t="s">
        <v>2036</v>
      </c>
      <c r="D1114" s="291" t="s">
        <v>56</v>
      </c>
      <c r="E1114" s="292">
        <v>341.39</v>
      </c>
      <c r="F1114" s="293">
        <v>15.07</v>
      </c>
      <c r="G1114" s="293">
        <v>356.46</v>
      </c>
    </row>
    <row r="1115" spans="1:7" ht="25.5">
      <c r="A1115" s="289" t="s">
        <v>2037</v>
      </c>
      <c r="B1115" s="290"/>
      <c r="C1115" s="289" t="s">
        <v>2038</v>
      </c>
      <c r="D1115" s="291" t="s">
        <v>56</v>
      </c>
      <c r="E1115" s="292">
        <v>245.58</v>
      </c>
      <c r="F1115" s="293">
        <v>15.07</v>
      </c>
      <c r="G1115" s="293">
        <v>260.64999999999998</v>
      </c>
    </row>
    <row r="1116" spans="1:7" ht="25.5">
      <c r="A1116" s="289" t="s">
        <v>2039</v>
      </c>
      <c r="B1116" s="290"/>
      <c r="C1116" s="289" t="s">
        <v>2040</v>
      </c>
      <c r="D1116" s="291" t="s">
        <v>56</v>
      </c>
      <c r="E1116" s="292">
        <v>210.78</v>
      </c>
      <c r="F1116" s="293">
        <v>29.05</v>
      </c>
      <c r="G1116" s="293">
        <v>239.83</v>
      </c>
    </row>
    <row r="1117" spans="1:7">
      <c r="A1117" s="285" t="s">
        <v>2041</v>
      </c>
      <c r="B1117" s="286" t="s">
        <v>2042</v>
      </c>
      <c r="C1117" s="287"/>
      <c r="D1117" s="288"/>
      <c r="E1117" s="294"/>
      <c r="F1117" s="294"/>
      <c r="G1117" s="294"/>
    </row>
    <row r="1118" spans="1:7" ht="25.5">
      <c r="A1118" s="289" t="s">
        <v>2043</v>
      </c>
      <c r="B1118" s="290"/>
      <c r="C1118" s="289" t="s">
        <v>2044</v>
      </c>
      <c r="D1118" s="291" t="s">
        <v>56</v>
      </c>
      <c r="E1118" s="292">
        <v>809.54</v>
      </c>
      <c r="F1118" s="293">
        <v>0</v>
      </c>
      <c r="G1118" s="293">
        <v>809.54</v>
      </c>
    </row>
    <row r="1119" spans="1:7">
      <c r="A1119" s="289" t="s">
        <v>2045</v>
      </c>
      <c r="B1119" s="290"/>
      <c r="C1119" s="289" t="s">
        <v>2046</v>
      </c>
      <c r="D1119" s="291" t="s">
        <v>56</v>
      </c>
      <c r="E1119" s="292">
        <v>229.88</v>
      </c>
      <c r="F1119" s="293">
        <v>0</v>
      </c>
      <c r="G1119" s="293">
        <v>229.88</v>
      </c>
    </row>
    <row r="1120" spans="1:7" ht="25.5">
      <c r="A1120" s="289" t="s">
        <v>2047</v>
      </c>
      <c r="B1120" s="290"/>
      <c r="C1120" s="289" t="s">
        <v>2048</v>
      </c>
      <c r="D1120" s="291" t="s">
        <v>56</v>
      </c>
      <c r="E1120" s="292">
        <v>464.88</v>
      </c>
      <c r="F1120" s="293">
        <v>0</v>
      </c>
      <c r="G1120" s="293">
        <v>464.88</v>
      </c>
    </row>
    <row r="1121" spans="1:7" ht="25.5">
      <c r="A1121" s="289" t="s">
        <v>7708</v>
      </c>
      <c r="B1121" s="290"/>
      <c r="C1121" s="289" t="s">
        <v>7709</v>
      </c>
      <c r="D1121" s="291" t="s">
        <v>56</v>
      </c>
      <c r="E1121" s="292">
        <v>402.74</v>
      </c>
      <c r="F1121" s="293">
        <v>0</v>
      </c>
      <c r="G1121" s="293">
        <v>402.74</v>
      </c>
    </row>
    <row r="1122" spans="1:7">
      <c r="A1122" s="285" t="s">
        <v>2049</v>
      </c>
      <c r="B1122" s="286" t="s">
        <v>2050</v>
      </c>
      <c r="C1122" s="287"/>
      <c r="D1122" s="288"/>
      <c r="E1122" s="294"/>
      <c r="F1122" s="294"/>
      <c r="G1122" s="294"/>
    </row>
    <row r="1123" spans="1:7" ht="25.5">
      <c r="A1123" s="289" t="s">
        <v>2051</v>
      </c>
      <c r="B1123" s="290"/>
      <c r="C1123" s="289" t="s">
        <v>2052</v>
      </c>
      <c r="D1123" s="291" t="s">
        <v>56</v>
      </c>
      <c r="E1123" s="292">
        <v>97.26</v>
      </c>
      <c r="F1123" s="293">
        <v>0</v>
      </c>
      <c r="G1123" s="293">
        <v>97.26</v>
      </c>
    </row>
    <row r="1124" spans="1:7" ht="25.5">
      <c r="A1124" s="289" t="s">
        <v>2053</v>
      </c>
      <c r="B1124" s="290"/>
      <c r="C1124" s="289" t="s">
        <v>2054</v>
      </c>
      <c r="D1124" s="291" t="s">
        <v>56</v>
      </c>
      <c r="E1124" s="292">
        <v>119.48</v>
      </c>
      <c r="F1124" s="293">
        <v>0</v>
      </c>
      <c r="G1124" s="293">
        <v>119.48</v>
      </c>
    </row>
    <row r="1125" spans="1:7">
      <c r="A1125" s="285" t="s">
        <v>2055</v>
      </c>
      <c r="B1125" s="286" t="s">
        <v>2056</v>
      </c>
      <c r="C1125" s="287"/>
      <c r="D1125" s="288"/>
      <c r="E1125" s="294"/>
      <c r="F1125" s="294"/>
      <c r="G1125" s="294"/>
    </row>
    <row r="1126" spans="1:7" ht="25.5">
      <c r="A1126" s="289" t="s">
        <v>2057</v>
      </c>
      <c r="B1126" s="290"/>
      <c r="C1126" s="289" t="s">
        <v>2058</v>
      </c>
      <c r="D1126" s="291" t="s">
        <v>56</v>
      </c>
      <c r="E1126" s="292">
        <v>101.74</v>
      </c>
      <c r="F1126" s="293">
        <v>67.28</v>
      </c>
      <c r="G1126" s="293">
        <v>169.02</v>
      </c>
    </row>
    <row r="1127" spans="1:7" ht="25.5">
      <c r="A1127" s="289" t="s">
        <v>2059</v>
      </c>
      <c r="B1127" s="290"/>
      <c r="C1127" s="289" t="s">
        <v>2060</v>
      </c>
      <c r="D1127" s="291" t="s">
        <v>56</v>
      </c>
      <c r="E1127" s="292">
        <v>298.62</v>
      </c>
      <c r="F1127" s="293">
        <v>0</v>
      </c>
      <c r="G1127" s="293">
        <v>298.62</v>
      </c>
    </row>
    <row r="1128" spans="1:7">
      <c r="A1128" s="285" t="s">
        <v>2061</v>
      </c>
      <c r="B1128" s="286" t="s">
        <v>2062</v>
      </c>
      <c r="C1128" s="287"/>
      <c r="D1128" s="288"/>
      <c r="E1128" s="294"/>
      <c r="F1128" s="294"/>
      <c r="G1128" s="294"/>
    </row>
    <row r="1129" spans="1:7">
      <c r="A1129" s="289" t="s">
        <v>2063</v>
      </c>
      <c r="B1129" s="290"/>
      <c r="C1129" s="289" t="s">
        <v>2064</v>
      </c>
      <c r="D1129" s="291" t="s">
        <v>56</v>
      </c>
      <c r="E1129" s="292">
        <v>190.33</v>
      </c>
      <c r="F1129" s="293">
        <v>0</v>
      </c>
      <c r="G1129" s="293">
        <v>190.33</v>
      </c>
    </row>
    <row r="1130" spans="1:7">
      <c r="A1130" s="285" t="s">
        <v>2065</v>
      </c>
      <c r="B1130" s="286" t="s">
        <v>2066</v>
      </c>
      <c r="C1130" s="287"/>
      <c r="D1130" s="288"/>
      <c r="E1130" s="294"/>
      <c r="F1130" s="294"/>
      <c r="G1130" s="294"/>
    </row>
    <row r="1131" spans="1:7">
      <c r="A1131" s="289" t="s">
        <v>2067</v>
      </c>
      <c r="B1131" s="290"/>
      <c r="C1131" s="289" t="s">
        <v>2068</v>
      </c>
      <c r="D1131" s="291" t="s">
        <v>81</v>
      </c>
      <c r="E1131" s="292">
        <v>27.22</v>
      </c>
      <c r="F1131" s="293">
        <v>5.16</v>
      </c>
      <c r="G1131" s="293">
        <v>32.380000000000003</v>
      </c>
    </row>
    <row r="1132" spans="1:7">
      <c r="A1132" s="289" t="s">
        <v>2069</v>
      </c>
      <c r="B1132" s="290"/>
      <c r="C1132" s="289" t="s">
        <v>2070</v>
      </c>
      <c r="D1132" s="291" t="s">
        <v>81</v>
      </c>
      <c r="E1132" s="292">
        <v>35.96</v>
      </c>
      <c r="F1132" s="293">
        <v>5.16</v>
      </c>
      <c r="G1132" s="293">
        <v>41.12</v>
      </c>
    </row>
    <row r="1133" spans="1:7" ht="25.5">
      <c r="A1133" s="289" t="s">
        <v>2071</v>
      </c>
      <c r="B1133" s="290"/>
      <c r="C1133" s="289" t="s">
        <v>2072</v>
      </c>
      <c r="D1133" s="291" t="s">
        <v>81</v>
      </c>
      <c r="E1133" s="292">
        <v>18.36</v>
      </c>
      <c r="F1133" s="293">
        <v>6.84</v>
      </c>
      <c r="G1133" s="293">
        <v>25.2</v>
      </c>
    </row>
    <row r="1134" spans="1:7" ht="25.5">
      <c r="A1134" s="289" t="s">
        <v>2073</v>
      </c>
      <c r="B1134" s="290"/>
      <c r="C1134" s="289" t="s">
        <v>2074</v>
      </c>
      <c r="D1134" s="291" t="s">
        <v>81</v>
      </c>
      <c r="E1134" s="292">
        <v>21.56</v>
      </c>
      <c r="F1134" s="293">
        <v>6.84</v>
      </c>
      <c r="G1134" s="293">
        <v>28.4</v>
      </c>
    </row>
    <row r="1135" spans="1:7" ht="25.5">
      <c r="A1135" s="289" t="s">
        <v>2075</v>
      </c>
      <c r="B1135" s="290"/>
      <c r="C1135" s="289" t="s">
        <v>2076</v>
      </c>
      <c r="D1135" s="291" t="s">
        <v>81</v>
      </c>
      <c r="E1135" s="292">
        <v>32.840000000000003</v>
      </c>
      <c r="F1135" s="293">
        <v>5.16</v>
      </c>
      <c r="G1135" s="293">
        <v>38</v>
      </c>
    </row>
    <row r="1136" spans="1:7">
      <c r="A1136" s="289" t="s">
        <v>2077</v>
      </c>
      <c r="B1136" s="290"/>
      <c r="C1136" s="289" t="s">
        <v>2078</v>
      </c>
      <c r="D1136" s="291" t="s">
        <v>81</v>
      </c>
      <c r="E1136" s="292">
        <v>9.6</v>
      </c>
      <c r="F1136" s="293">
        <v>2.16</v>
      </c>
      <c r="G1136" s="293">
        <v>11.76</v>
      </c>
    </row>
    <row r="1137" spans="1:7">
      <c r="A1137" s="289" t="s">
        <v>2079</v>
      </c>
      <c r="B1137" s="290"/>
      <c r="C1137" s="289" t="s">
        <v>2080</v>
      </c>
      <c r="D1137" s="291" t="s">
        <v>81</v>
      </c>
      <c r="E1137" s="292">
        <v>5.63</v>
      </c>
      <c r="F1137" s="293">
        <v>0</v>
      </c>
      <c r="G1137" s="293">
        <v>5.63</v>
      </c>
    </row>
    <row r="1138" spans="1:7">
      <c r="A1138" s="289" t="s">
        <v>2081</v>
      </c>
      <c r="B1138" s="290"/>
      <c r="C1138" s="289" t="s">
        <v>2082</v>
      </c>
      <c r="D1138" s="291" t="s">
        <v>81</v>
      </c>
      <c r="E1138" s="292">
        <v>19.940000000000001</v>
      </c>
      <c r="F1138" s="293">
        <v>0</v>
      </c>
      <c r="G1138" s="293">
        <v>19.940000000000001</v>
      </c>
    </row>
    <row r="1139" spans="1:7">
      <c r="A1139" s="285" t="s">
        <v>2083</v>
      </c>
      <c r="B1139" s="286" t="s">
        <v>2084</v>
      </c>
      <c r="C1139" s="287"/>
      <c r="D1139" s="288"/>
      <c r="E1139" s="294"/>
      <c r="F1139" s="294"/>
      <c r="G1139" s="294"/>
    </row>
    <row r="1140" spans="1:7">
      <c r="A1140" s="289" t="s">
        <v>2085</v>
      </c>
      <c r="B1140" s="290"/>
      <c r="C1140" s="289" t="s">
        <v>2086</v>
      </c>
      <c r="D1140" s="291" t="s">
        <v>81</v>
      </c>
      <c r="E1140" s="292">
        <v>66.28</v>
      </c>
      <c r="F1140" s="293">
        <v>5.87</v>
      </c>
      <c r="G1140" s="293">
        <v>72.150000000000006</v>
      </c>
    </row>
    <row r="1141" spans="1:7" ht="25.5">
      <c r="A1141" s="289" t="s">
        <v>2087</v>
      </c>
      <c r="B1141" s="290"/>
      <c r="C1141" s="289" t="s">
        <v>2088</v>
      </c>
      <c r="D1141" s="291" t="s">
        <v>81</v>
      </c>
      <c r="E1141" s="292">
        <v>30.58</v>
      </c>
      <c r="F1141" s="293">
        <v>5.16</v>
      </c>
      <c r="G1141" s="293">
        <v>35.74</v>
      </c>
    </row>
    <row r="1142" spans="1:7">
      <c r="A1142" s="285" t="s">
        <v>2089</v>
      </c>
      <c r="B1142" s="286" t="s">
        <v>2090</v>
      </c>
      <c r="C1142" s="287"/>
      <c r="D1142" s="288"/>
      <c r="E1142" s="294"/>
      <c r="F1142" s="294"/>
      <c r="G1142" s="294"/>
    </row>
    <row r="1143" spans="1:7">
      <c r="A1143" s="289" t="s">
        <v>2091</v>
      </c>
      <c r="B1143" s="290"/>
      <c r="C1143" s="289" t="s">
        <v>2092</v>
      </c>
      <c r="D1143" s="291" t="s">
        <v>56</v>
      </c>
      <c r="E1143" s="292">
        <v>6.71</v>
      </c>
      <c r="F1143" s="293">
        <v>6.19</v>
      </c>
      <c r="G1143" s="293">
        <v>12.9</v>
      </c>
    </row>
    <row r="1144" spans="1:7">
      <c r="A1144" s="289" t="s">
        <v>2093</v>
      </c>
      <c r="B1144" s="290"/>
      <c r="C1144" s="289" t="s">
        <v>2094</v>
      </c>
      <c r="D1144" s="291" t="s">
        <v>56</v>
      </c>
      <c r="E1144" s="292">
        <v>3.13</v>
      </c>
      <c r="F1144" s="293">
        <v>21.64</v>
      </c>
      <c r="G1144" s="293">
        <v>24.77</v>
      </c>
    </row>
    <row r="1145" spans="1:7" ht="25.5">
      <c r="A1145" s="289" t="s">
        <v>2095</v>
      </c>
      <c r="B1145" s="290"/>
      <c r="C1145" s="289" t="s">
        <v>2096</v>
      </c>
      <c r="D1145" s="291" t="s">
        <v>56</v>
      </c>
      <c r="E1145" s="292">
        <v>0</v>
      </c>
      <c r="F1145" s="293">
        <v>47.38</v>
      </c>
      <c r="G1145" s="293">
        <v>47.38</v>
      </c>
    </row>
    <row r="1146" spans="1:7">
      <c r="A1146" s="289" t="s">
        <v>2097</v>
      </c>
      <c r="B1146" s="290"/>
      <c r="C1146" s="289" t="s">
        <v>2098</v>
      </c>
      <c r="D1146" s="291" t="s">
        <v>13</v>
      </c>
      <c r="E1146" s="292">
        <v>55.82</v>
      </c>
      <c r="F1146" s="293">
        <v>0</v>
      </c>
      <c r="G1146" s="293">
        <v>55.82</v>
      </c>
    </row>
    <row r="1147" spans="1:7">
      <c r="A1147" s="289" t="s">
        <v>2099</v>
      </c>
      <c r="B1147" s="290"/>
      <c r="C1147" s="289" t="s">
        <v>2100</v>
      </c>
      <c r="D1147" s="291" t="s">
        <v>81</v>
      </c>
      <c r="E1147" s="292">
        <v>0</v>
      </c>
      <c r="F1147" s="293">
        <v>7.88</v>
      </c>
      <c r="G1147" s="293">
        <v>7.88</v>
      </c>
    </row>
    <row r="1148" spans="1:7">
      <c r="A1148" s="289" t="s">
        <v>2101</v>
      </c>
      <c r="B1148" s="290"/>
      <c r="C1148" s="289" t="s">
        <v>2102</v>
      </c>
      <c r="D1148" s="291" t="s">
        <v>81</v>
      </c>
      <c r="E1148" s="292">
        <v>10.93</v>
      </c>
      <c r="F1148" s="293">
        <v>8.49</v>
      </c>
      <c r="G1148" s="293">
        <v>19.420000000000002</v>
      </c>
    </row>
    <row r="1149" spans="1:7">
      <c r="A1149" s="289" t="s">
        <v>2103</v>
      </c>
      <c r="B1149" s="290"/>
      <c r="C1149" s="289" t="s">
        <v>2104</v>
      </c>
      <c r="D1149" s="291" t="s">
        <v>81</v>
      </c>
      <c r="E1149" s="292">
        <v>12.24</v>
      </c>
      <c r="F1149" s="293">
        <v>8.49</v>
      </c>
      <c r="G1149" s="293">
        <v>20.73</v>
      </c>
    </row>
    <row r="1150" spans="1:7">
      <c r="A1150" s="289" t="s">
        <v>2105</v>
      </c>
      <c r="B1150" s="290"/>
      <c r="C1150" s="289" t="s">
        <v>2106</v>
      </c>
      <c r="D1150" s="291" t="s">
        <v>13</v>
      </c>
      <c r="E1150" s="292">
        <v>35.950000000000003</v>
      </c>
      <c r="F1150" s="293">
        <v>2.16</v>
      </c>
      <c r="G1150" s="293">
        <v>38.11</v>
      </c>
    </row>
    <row r="1151" spans="1:7">
      <c r="A1151" s="289" t="s">
        <v>2107</v>
      </c>
      <c r="B1151" s="290"/>
      <c r="C1151" s="289" t="s">
        <v>2108</v>
      </c>
      <c r="D1151" s="291" t="s">
        <v>81</v>
      </c>
      <c r="E1151" s="292">
        <v>9.5</v>
      </c>
      <c r="F1151" s="293">
        <v>1.08</v>
      </c>
      <c r="G1151" s="293">
        <v>10.58</v>
      </c>
    </row>
    <row r="1152" spans="1:7">
      <c r="A1152" s="289" t="s">
        <v>7710</v>
      </c>
      <c r="B1152" s="290"/>
      <c r="C1152" s="289" t="s">
        <v>7711</v>
      </c>
      <c r="D1152" s="291" t="s">
        <v>81</v>
      </c>
      <c r="E1152" s="292">
        <v>20.07</v>
      </c>
      <c r="F1152" s="293">
        <v>4.6399999999999997</v>
      </c>
      <c r="G1152" s="293">
        <v>24.71</v>
      </c>
    </row>
    <row r="1153" spans="1:7">
      <c r="A1153" s="280" t="s">
        <v>2109</v>
      </c>
      <c r="B1153" s="281" t="s">
        <v>2110</v>
      </c>
      <c r="C1153" s="284"/>
      <c r="D1153" s="283"/>
      <c r="E1153" s="295"/>
      <c r="F1153" s="295"/>
      <c r="G1153" s="295"/>
    </row>
    <row r="1154" spans="1:7">
      <c r="A1154" s="285" t="s">
        <v>2111</v>
      </c>
      <c r="B1154" s="286" t="s">
        <v>2112</v>
      </c>
      <c r="C1154" s="287"/>
      <c r="D1154" s="288"/>
      <c r="E1154" s="294"/>
      <c r="F1154" s="294"/>
      <c r="G1154" s="294"/>
    </row>
    <row r="1155" spans="1:7">
      <c r="A1155" s="289" t="s">
        <v>2113</v>
      </c>
      <c r="B1155" s="290"/>
      <c r="C1155" s="289" t="s">
        <v>2114</v>
      </c>
      <c r="D1155" s="291" t="s">
        <v>56</v>
      </c>
      <c r="E1155" s="292">
        <v>20.29</v>
      </c>
      <c r="F1155" s="293">
        <v>18.54</v>
      </c>
      <c r="G1155" s="293">
        <v>38.83</v>
      </c>
    </row>
    <row r="1156" spans="1:7">
      <c r="A1156" s="289" t="s">
        <v>2115</v>
      </c>
      <c r="B1156" s="290"/>
      <c r="C1156" s="289" t="s">
        <v>2116</v>
      </c>
      <c r="D1156" s="291" t="s">
        <v>56</v>
      </c>
      <c r="E1156" s="292">
        <v>40.69</v>
      </c>
      <c r="F1156" s="293">
        <v>37.1</v>
      </c>
      <c r="G1156" s="293">
        <v>77.790000000000006</v>
      </c>
    </row>
    <row r="1157" spans="1:7">
      <c r="A1157" s="289" t="s">
        <v>2117</v>
      </c>
      <c r="B1157" s="290"/>
      <c r="C1157" s="289" t="s">
        <v>2118</v>
      </c>
      <c r="D1157" s="291" t="s">
        <v>56</v>
      </c>
      <c r="E1157" s="292">
        <v>61.62</v>
      </c>
      <c r="F1157" s="293">
        <v>40.19</v>
      </c>
      <c r="G1157" s="293">
        <v>101.81</v>
      </c>
    </row>
    <row r="1158" spans="1:7">
      <c r="A1158" s="289" t="s">
        <v>2119</v>
      </c>
      <c r="B1158" s="290"/>
      <c r="C1158" s="289" t="s">
        <v>2120</v>
      </c>
      <c r="D1158" s="291" t="s">
        <v>81</v>
      </c>
      <c r="E1158" s="292">
        <v>8.7200000000000006</v>
      </c>
      <c r="F1158" s="293">
        <v>12.37</v>
      </c>
      <c r="G1158" s="293">
        <v>21.09</v>
      </c>
    </row>
    <row r="1159" spans="1:7" ht="25.5">
      <c r="A1159" s="289" t="s">
        <v>2121</v>
      </c>
      <c r="B1159" s="290"/>
      <c r="C1159" s="289" t="s">
        <v>2122</v>
      </c>
      <c r="D1159" s="291" t="s">
        <v>56</v>
      </c>
      <c r="E1159" s="292">
        <v>80.22</v>
      </c>
      <c r="F1159" s="293">
        <v>37.1</v>
      </c>
      <c r="G1159" s="293">
        <v>117.32</v>
      </c>
    </row>
    <row r="1160" spans="1:7">
      <c r="A1160" s="289" t="s">
        <v>2123</v>
      </c>
      <c r="B1160" s="290"/>
      <c r="C1160" s="289" t="s">
        <v>2124</v>
      </c>
      <c r="D1160" s="291" t="s">
        <v>56</v>
      </c>
      <c r="E1160" s="292">
        <v>61.96</v>
      </c>
      <c r="F1160" s="293">
        <v>18.54</v>
      </c>
      <c r="G1160" s="293">
        <v>80.5</v>
      </c>
    </row>
    <row r="1161" spans="1:7">
      <c r="A1161" s="285" t="s">
        <v>2125</v>
      </c>
      <c r="B1161" s="286" t="s">
        <v>2126</v>
      </c>
      <c r="C1161" s="287"/>
      <c r="D1161" s="288"/>
      <c r="E1161" s="294"/>
      <c r="F1161" s="294"/>
      <c r="G1161" s="294"/>
    </row>
    <row r="1162" spans="1:7">
      <c r="A1162" s="289" t="s">
        <v>2127</v>
      </c>
      <c r="B1162" s="290"/>
      <c r="C1162" s="289" t="s">
        <v>2128</v>
      </c>
      <c r="D1162" s="291" t="s">
        <v>56</v>
      </c>
      <c r="E1162" s="292">
        <v>58.05</v>
      </c>
      <c r="F1162" s="293">
        <v>0</v>
      </c>
      <c r="G1162" s="293">
        <v>58.05</v>
      </c>
    </row>
    <row r="1163" spans="1:7">
      <c r="A1163" s="289" t="s">
        <v>2129</v>
      </c>
      <c r="B1163" s="290"/>
      <c r="C1163" s="289" t="s">
        <v>2130</v>
      </c>
      <c r="D1163" s="291" t="s">
        <v>56</v>
      </c>
      <c r="E1163" s="292">
        <v>65.33</v>
      </c>
      <c r="F1163" s="293">
        <v>0</v>
      </c>
      <c r="G1163" s="293">
        <v>65.33</v>
      </c>
    </row>
    <row r="1164" spans="1:7" ht="25.5">
      <c r="A1164" s="289" t="s">
        <v>2131</v>
      </c>
      <c r="B1164" s="290"/>
      <c r="C1164" s="289" t="s">
        <v>2132</v>
      </c>
      <c r="D1164" s="291" t="s">
        <v>56</v>
      </c>
      <c r="E1164" s="292">
        <v>84.14</v>
      </c>
      <c r="F1164" s="293">
        <v>0</v>
      </c>
      <c r="G1164" s="293">
        <v>84.14</v>
      </c>
    </row>
    <row r="1165" spans="1:7">
      <c r="A1165" s="289" t="s">
        <v>2133</v>
      </c>
      <c r="B1165" s="290"/>
      <c r="C1165" s="289" t="s">
        <v>2134</v>
      </c>
      <c r="D1165" s="291" t="s">
        <v>56</v>
      </c>
      <c r="E1165" s="292">
        <v>80.180000000000007</v>
      </c>
      <c r="F1165" s="293">
        <v>0</v>
      </c>
      <c r="G1165" s="293">
        <v>80.180000000000007</v>
      </c>
    </row>
    <row r="1166" spans="1:7">
      <c r="A1166" s="285" t="s">
        <v>2135</v>
      </c>
      <c r="B1166" s="286" t="s">
        <v>2136</v>
      </c>
      <c r="C1166" s="287"/>
      <c r="D1166" s="288"/>
      <c r="E1166" s="294"/>
      <c r="F1166" s="294"/>
      <c r="G1166" s="294"/>
    </row>
    <row r="1167" spans="1:7">
      <c r="A1167" s="289" t="s">
        <v>2137</v>
      </c>
      <c r="B1167" s="290"/>
      <c r="C1167" s="289" t="s">
        <v>2138</v>
      </c>
      <c r="D1167" s="291" t="s">
        <v>56</v>
      </c>
      <c r="E1167" s="292">
        <v>75.650000000000006</v>
      </c>
      <c r="F1167" s="293">
        <v>0</v>
      </c>
      <c r="G1167" s="293">
        <v>75.650000000000006</v>
      </c>
    </row>
    <row r="1168" spans="1:7">
      <c r="A1168" s="289" t="s">
        <v>2139</v>
      </c>
      <c r="B1168" s="290"/>
      <c r="C1168" s="289" t="s">
        <v>2140</v>
      </c>
      <c r="D1168" s="291" t="s">
        <v>56</v>
      </c>
      <c r="E1168" s="292">
        <v>96.54</v>
      </c>
      <c r="F1168" s="293">
        <v>0</v>
      </c>
      <c r="G1168" s="293">
        <v>96.54</v>
      </c>
    </row>
    <row r="1169" spans="1:7">
      <c r="A1169" s="289" t="s">
        <v>2141</v>
      </c>
      <c r="B1169" s="290"/>
      <c r="C1169" s="289" t="s">
        <v>2142</v>
      </c>
      <c r="D1169" s="291" t="s">
        <v>56</v>
      </c>
      <c r="E1169" s="292">
        <v>66.92</v>
      </c>
      <c r="F1169" s="293">
        <v>0</v>
      </c>
      <c r="G1169" s="293">
        <v>66.92</v>
      </c>
    </row>
    <row r="1170" spans="1:7">
      <c r="A1170" s="289" t="s">
        <v>2143</v>
      </c>
      <c r="B1170" s="290"/>
      <c r="C1170" s="289" t="s">
        <v>2144</v>
      </c>
      <c r="D1170" s="291" t="s">
        <v>56</v>
      </c>
      <c r="E1170" s="292">
        <v>74.34</v>
      </c>
      <c r="F1170" s="293">
        <v>0</v>
      </c>
      <c r="G1170" s="293">
        <v>74.34</v>
      </c>
    </row>
    <row r="1171" spans="1:7">
      <c r="A1171" s="289" t="s">
        <v>2145</v>
      </c>
      <c r="B1171" s="290"/>
      <c r="C1171" s="289" t="s">
        <v>2146</v>
      </c>
      <c r="D1171" s="291" t="s">
        <v>56</v>
      </c>
      <c r="E1171" s="292">
        <v>53.66</v>
      </c>
      <c r="F1171" s="293">
        <v>0</v>
      </c>
      <c r="G1171" s="293">
        <v>53.66</v>
      </c>
    </row>
    <row r="1172" spans="1:7">
      <c r="A1172" s="289" t="s">
        <v>2147</v>
      </c>
      <c r="B1172" s="290"/>
      <c r="C1172" s="289" t="s">
        <v>2148</v>
      </c>
      <c r="D1172" s="291" t="s">
        <v>56</v>
      </c>
      <c r="E1172" s="292">
        <v>158.13</v>
      </c>
      <c r="F1172" s="293">
        <v>0</v>
      </c>
      <c r="G1172" s="293">
        <v>158.13</v>
      </c>
    </row>
    <row r="1173" spans="1:7">
      <c r="A1173" s="289" t="s">
        <v>2149</v>
      </c>
      <c r="B1173" s="290"/>
      <c r="C1173" s="289" t="s">
        <v>2150</v>
      </c>
      <c r="D1173" s="291" t="s">
        <v>56</v>
      </c>
      <c r="E1173" s="292">
        <v>129.54</v>
      </c>
      <c r="F1173" s="293">
        <v>0</v>
      </c>
      <c r="G1173" s="293">
        <v>129.54</v>
      </c>
    </row>
    <row r="1174" spans="1:7">
      <c r="A1174" s="285" t="s">
        <v>2151</v>
      </c>
      <c r="B1174" s="286" t="s">
        <v>2152</v>
      </c>
      <c r="C1174" s="287"/>
      <c r="D1174" s="288"/>
      <c r="E1174" s="294"/>
      <c r="F1174" s="294"/>
      <c r="G1174" s="294"/>
    </row>
    <row r="1175" spans="1:7">
      <c r="A1175" s="289" t="s">
        <v>2153</v>
      </c>
      <c r="B1175" s="290"/>
      <c r="C1175" s="289" t="s">
        <v>2154</v>
      </c>
      <c r="D1175" s="291" t="s">
        <v>56</v>
      </c>
      <c r="E1175" s="292">
        <v>216.82</v>
      </c>
      <c r="F1175" s="293">
        <v>0</v>
      </c>
      <c r="G1175" s="293">
        <v>216.82</v>
      </c>
    </row>
    <row r="1176" spans="1:7">
      <c r="A1176" s="285" t="s">
        <v>2155</v>
      </c>
      <c r="B1176" s="286" t="s">
        <v>2156</v>
      </c>
      <c r="C1176" s="287"/>
      <c r="D1176" s="288"/>
      <c r="E1176" s="294"/>
      <c r="F1176" s="294"/>
      <c r="G1176" s="294"/>
    </row>
    <row r="1177" spans="1:7">
      <c r="A1177" s="289" t="s">
        <v>2157</v>
      </c>
      <c r="B1177" s="290"/>
      <c r="C1177" s="289" t="s">
        <v>2158</v>
      </c>
      <c r="D1177" s="291" t="s">
        <v>56</v>
      </c>
      <c r="E1177" s="292">
        <v>152.53</v>
      </c>
      <c r="F1177" s="293">
        <v>89.43</v>
      </c>
      <c r="G1177" s="293">
        <v>241.96</v>
      </c>
    </row>
    <row r="1178" spans="1:7" ht="25.5">
      <c r="A1178" s="289" t="s">
        <v>2159</v>
      </c>
      <c r="B1178" s="290"/>
      <c r="C1178" s="289" t="s">
        <v>2160</v>
      </c>
      <c r="D1178" s="291" t="s">
        <v>56</v>
      </c>
      <c r="E1178" s="292">
        <v>604.11</v>
      </c>
      <c r="F1178" s="293">
        <v>0</v>
      </c>
      <c r="G1178" s="293">
        <v>604.11</v>
      </c>
    </row>
    <row r="1179" spans="1:7">
      <c r="A1179" s="289" t="s">
        <v>2161</v>
      </c>
      <c r="B1179" s="290"/>
      <c r="C1179" s="289" t="s">
        <v>2162</v>
      </c>
      <c r="D1179" s="291" t="s">
        <v>56</v>
      </c>
      <c r="E1179" s="292">
        <v>913.93</v>
      </c>
      <c r="F1179" s="293">
        <v>0</v>
      </c>
      <c r="G1179" s="293">
        <v>913.93</v>
      </c>
    </row>
    <row r="1180" spans="1:7">
      <c r="A1180" s="289" t="s">
        <v>2163</v>
      </c>
      <c r="B1180" s="290"/>
      <c r="C1180" s="289" t="s">
        <v>2164</v>
      </c>
      <c r="D1180" s="291" t="s">
        <v>56</v>
      </c>
      <c r="E1180" s="292">
        <v>577.12</v>
      </c>
      <c r="F1180" s="293">
        <v>0</v>
      </c>
      <c r="G1180" s="293">
        <v>577.12</v>
      </c>
    </row>
    <row r="1181" spans="1:7" ht="25.5">
      <c r="A1181" s="289" t="s">
        <v>2165</v>
      </c>
      <c r="B1181" s="290"/>
      <c r="C1181" s="289" t="s">
        <v>2166</v>
      </c>
      <c r="D1181" s="291" t="s">
        <v>56</v>
      </c>
      <c r="E1181" s="292">
        <v>631.63</v>
      </c>
      <c r="F1181" s="293">
        <v>0</v>
      </c>
      <c r="G1181" s="293">
        <v>631.63</v>
      </c>
    </row>
    <row r="1182" spans="1:7">
      <c r="A1182" s="289" t="s">
        <v>2167</v>
      </c>
      <c r="B1182" s="290"/>
      <c r="C1182" s="289" t="s">
        <v>2168</v>
      </c>
      <c r="D1182" s="291" t="s">
        <v>56</v>
      </c>
      <c r="E1182" s="292">
        <v>768.72</v>
      </c>
      <c r="F1182" s="293">
        <v>0</v>
      </c>
      <c r="G1182" s="293">
        <v>768.72</v>
      </c>
    </row>
    <row r="1183" spans="1:7">
      <c r="A1183" s="285" t="s">
        <v>2169</v>
      </c>
      <c r="B1183" s="286" t="s">
        <v>2170</v>
      </c>
      <c r="C1183" s="287"/>
      <c r="D1183" s="288"/>
      <c r="E1183" s="294"/>
      <c r="F1183" s="294"/>
      <c r="G1183" s="294"/>
    </row>
    <row r="1184" spans="1:7">
      <c r="A1184" s="289" t="s">
        <v>7712</v>
      </c>
      <c r="B1184" s="290"/>
      <c r="C1184" s="289" t="s">
        <v>7713</v>
      </c>
      <c r="D1184" s="291" t="s">
        <v>56</v>
      </c>
      <c r="E1184" s="292">
        <v>39.99</v>
      </c>
      <c r="F1184" s="293">
        <v>0</v>
      </c>
      <c r="G1184" s="293">
        <v>39.99</v>
      </c>
    </row>
    <row r="1185" spans="1:7">
      <c r="A1185" s="289" t="s">
        <v>2171</v>
      </c>
      <c r="B1185" s="290"/>
      <c r="C1185" s="289" t="s">
        <v>2172</v>
      </c>
      <c r="D1185" s="291" t="s">
        <v>56</v>
      </c>
      <c r="E1185" s="292">
        <v>0.78</v>
      </c>
      <c r="F1185" s="293">
        <v>9.2799999999999994</v>
      </c>
      <c r="G1185" s="293">
        <v>10.06</v>
      </c>
    </row>
    <row r="1186" spans="1:7">
      <c r="A1186" s="289" t="s">
        <v>2173</v>
      </c>
      <c r="B1186" s="290"/>
      <c r="C1186" s="289" t="s">
        <v>2174</v>
      </c>
      <c r="D1186" s="291" t="s">
        <v>56</v>
      </c>
      <c r="E1186" s="292">
        <v>0</v>
      </c>
      <c r="F1186" s="293">
        <v>4.6399999999999997</v>
      </c>
      <c r="G1186" s="293">
        <v>4.6399999999999997</v>
      </c>
    </row>
    <row r="1187" spans="1:7">
      <c r="A1187" s="289" t="s">
        <v>2175</v>
      </c>
      <c r="B1187" s="290"/>
      <c r="C1187" s="289" t="s">
        <v>2176</v>
      </c>
      <c r="D1187" s="291" t="s">
        <v>81</v>
      </c>
      <c r="E1187" s="292">
        <v>12.04</v>
      </c>
      <c r="F1187" s="293">
        <v>0</v>
      </c>
      <c r="G1187" s="293">
        <v>12.04</v>
      </c>
    </row>
    <row r="1188" spans="1:7">
      <c r="A1188" s="289" t="s">
        <v>2177</v>
      </c>
      <c r="B1188" s="290"/>
      <c r="C1188" s="289" t="s">
        <v>2178</v>
      </c>
      <c r="D1188" s="291" t="s">
        <v>13</v>
      </c>
      <c r="E1188" s="292">
        <v>12.99</v>
      </c>
      <c r="F1188" s="293">
        <v>0</v>
      </c>
      <c r="G1188" s="293">
        <v>12.99</v>
      </c>
    </row>
    <row r="1189" spans="1:7">
      <c r="A1189" s="280" t="s">
        <v>2179</v>
      </c>
      <c r="B1189" s="281" t="s">
        <v>2180</v>
      </c>
      <c r="C1189" s="284"/>
      <c r="D1189" s="283"/>
      <c r="E1189" s="295"/>
      <c r="F1189" s="295"/>
      <c r="G1189" s="295"/>
    </row>
    <row r="1190" spans="1:7">
      <c r="A1190" s="285" t="s">
        <v>2181</v>
      </c>
      <c r="B1190" s="286" t="s">
        <v>2182</v>
      </c>
      <c r="C1190" s="287"/>
      <c r="D1190" s="288"/>
      <c r="E1190" s="294"/>
      <c r="F1190" s="294"/>
      <c r="G1190" s="294"/>
    </row>
    <row r="1191" spans="1:7">
      <c r="A1191" s="289" t="s">
        <v>2183</v>
      </c>
      <c r="B1191" s="290"/>
      <c r="C1191" s="289" t="s">
        <v>7714</v>
      </c>
      <c r="D1191" s="291" t="s">
        <v>56</v>
      </c>
      <c r="E1191" s="292">
        <v>552.07000000000005</v>
      </c>
      <c r="F1191" s="293">
        <v>40.5</v>
      </c>
      <c r="G1191" s="293">
        <v>592.57000000000005</v>
      </c>
    </row>
    <row r="1192" spans="1:7">
      <c r="A1192" s="289" t="s">
        <v>2184</v>
      </c>
      <c r="B1192" s="290"/>
      <c r="C1192" s="289" t="s">
        <v>2185</v>
      </c>
      <c r="D1192" s="291" t="s">
        <v>56</v>
      </c>
      <c r="E1192" s="292">
        <v>499.09</v>
      </c>
      <c r="F1192" s="293">
        <v>40.5</v>
      </c>
      <c r="G1192" s="293">
        <v>539.59</v>
      </c>
    </row>
    <row r="1193" spans="1:7">
      <c r="A1193" s="285" t="s">
        <v>2186</v>
      </c>
      <c r="B1193" s="286" t="s">
        <v>2187</v>
      </c>
      <c r="C1193" s="287"/>
      <c r="D1193" s="288"/>
      <c r="E1193" s="294"/>
      <c r="F1193" s="294"/>
      <c r="G1193" s="294"/>
    </row>
    <row r="1194" spans="1:7">
      <c r="A1194" s="289" t="s">
        <v>2188</v>
      </c>
      <c r="B1194" s="290"/>
      <c r="C1194" s="289" t="s">
        <v>2189</v>
      </c>
      <c r="D1194" s="291" t="s">
        <v>56</v>
      </c>
      <c r="E1194" s="292">
        <v>442.42</v>
      </c>
      <c r="F1194" s="293">
        <v>42.66</v>
      </c>
      <c r="G1194" s="293">
        <v>485.08</v>
      </c>
    </row>
    <row r="1195" spans="1:7">
      <c r="A1195" s="289" t="s">
        <v>2190</v>
      </c>
      <c r="B1195" s="290"/>
      <c r="C1195" s="289" t="s">
        <v>2191</v>
      </c>
      <c r="D1195" s="291" t="s">
        <v>13</v>
      </c>
      <c r="E1195" s="292">
        <v>739.07</v>
      </c>
      <c r="F1195" s="293">
        <v>86.57</v>
      </c>
      <c r="G1195" s="293">
        <v>825.64</v>
      </c>
    </row>
    <row r="1196" spans="1:7">
      <c r="A1196" s="289" t="s">
        <v>2192</v>
      </c>
      <c r="B1196" s="290"/>
      <c r="C1196" s="289" t="s">
        <v>2193</v>
      </c>
      <c r="D1196" s="291" t="s">
        <v>13</v>
      </c>
      <c r="E1196" s="292">
        <v>701.6</v>
      </c>
      <c r="F1196" s="293">
        <v>86.57</v>
      </c>
      <c r="G1196" s="293">
        <v>788.17</v>
      </c>
    </row>
    <row r="1197" spans="1:7">
      <c r="A1197" s="289" t="s">
        <v>2194</v>
      </c>
      <c r="B1197" s="290"/>
      <c r="C1197" s="289" t="s">
        <v>2195</v>
      </c>
      <c r="D1197" s="291" t="s">
        <v>13</v>
      </c>
      <c r="E1197" s="292">
        <v>796.75</v>
      </c>
      <c r="F1197" s="293">
        <v>86.57</v>
      </c>
      <c r="G1197" s="293">
        <v>883.32</v>
      </c>
    </row>
    <row r="1198" spans="1:7">
      <c r="A1198" s="289" t="s">
        <v>2196</v>
      </c>
      <c r="B1198" s="290"/>
      <c r="C1198" s="289" t="s">
        <v>2197</v>
      </c>
      <c r="D1198" s="291" t="s">
        <v>13</v>
      </c>
      <c r="E1198" s="292">
        <v>1435.57</v>
      </c>
      <c r="F1198" s="293">
        <v>108.2</v>
      </c>
      <c r="G1198" s="293">
        <v>1543.77</v>
      </c>
    </row>
    <row r="1199" spans="1:7">
      <c r="A1199" s="285" t="s">
        <v>2198</v>
      </c>
      <c r="B1199" s="286" t="s">
        <v>2199</v>
      </c>
      <c r="C1199" s="287"/>
      <c r="D1199" s="288"/>
      <c r="E1199" s="294"/>
      <c r="F1199" s="294"/>
      <c r="G1199" s="294"/>
    </row>
    <row r="1200" spans="1:7">
      <c r="A1200" s="289" t="s">
        <v>2200</v>
      </c>
      <c r="B1200" s="290"/>
      <c r="C1200" s="289" t="s">
        <v>2201</v>
      </c>
      <c r="D1200" s="291" t="s">
        <v>13</v>
      </c>
      <c r="E1200" s="292">
        <v>818.42</v>
      </c>
      <c r="F1200" s="293">
        <v>43.28</v>
      </c>
      <c r="G1200" s="293">
        <v>861.7</v>
      </c>
    </row>
    <row r="1201" spans="1:7">
      <c r="A1201" s="289" t="s">
        <v>2202</v>
      </c>
      <c r="B1201" s="290"/>
      <c r="C1201" s="289" t="s">
        <v>2203</v>
      </c>
      <c r="D1201" s="291" t="s">
        <v>13</v>
      </c>
      <c r="E1201" s="292">
        <v>847.84</v>
      </c>
      <c r="F1201" s="293">
        <v>43.28</v>
      </c>
      <c r="G1201" s="293">
        <v>891.12</v>
      </c>
    </row>
    <row r="1202" spans="1:7" ht="25.5">
      <c r="A1202" s="289" t="s">
        <v>2204</v>
      </c>
      <c r="B1202" s="290"/>
      <c r="C1202" s="289" t="s">
        <v>2205</v>
      </c>
      <c r="D1202" s="291" t="s">
        <v>13</v>
      </c>
      <c r="E1202" s="292">
        <v>815.22</v>
      </c>
      <c r="F1202" s="293">
        <v>86.57</v>
      </c>
      <c r="G1202" s="293">
        <v>901.79</v>
      </c>
    </row>
    <row r="1203" spans="1:7" ht="25.5">
      <c r="A1203" s="289" t="s">
        <v>2206</v>
      </c>
      <c r="B1203" s="290"/>
      <c r="C1203" s="289" t="s">
        <v>2207</v>
      </c>
      <c r="D1203" s="291" t="s">
        <v>13</v>
      </c>
      <c r="E1203" s="292">
        <v>859.4</v>
      </c>
      <c r="F1203" s="293">
        <v>86.57</v>
      </c>
      <c r="G1203" s="293">
        <v>945.97</v>
      </c>
    </row>
    <row r="1204" spans="1:7" ht="25.5">
      <c r="A1204" s="289" t="s">
        <v>2208</v>
      </c>
      <c r="B1204" s="290"/>
      <c r="C1204" s="289" t="s">
        <v>2209</v>
      </c>
      <c r="D1204" s="291" t="s">
        <v>13</v>
      </c>
      <c r="E1204" s="292">
        <v>859.4</v>
      </c>
      <c r="F1204" s="293">
        <v>86.57</v>
      </c>
      <c r="G1204" s="293">
        <v>945.97</v>
      </c>
    </row>
    <row r="1205" spans="1:7" ht="25.5">
      <c r="A1205" s="289" t="s">
        <v>2210</v>
      </c>
      <c r="B1205" s="290"/>
      <c r="C1205" s="289" t="s">
        <v>2211</v>
      </c>
      <c r="D1205" s="291" t="s">
        <v>13</v>
      </c>
      <c r="E1205" s="292">
        <v>1701.75</v>
      </c>
      <c r="F1205" s="293">
        <v>108.2</v>
      </c>
      <c r="G1205" s="293">
        <v>1809.95</v>
      </c>
    </row>
    <row r="1206" spans="1:7" ht="25.5">
      <c r="A1206" s="289" t="s">
        <v>2212</v>
      </c>
      <c r="B1206" s="290"/>
      <c r="C1206" s="289" t="s">
        <v>2213</v>
      </c>
      <c r="D1206" s="291" t="s">
        <v>13</v>
      </c>
      <c r="E1206" s="292">
        <v>1553.6</v>
      </c>
      <c r="F1206" s="293">
        <v>108.2</v>
      </c>
      <c r="G1206" s="293">
        <v>1661.8</v>
      </c>
    </row>
    <row r="1207" spans="1:7" ht="25.5">
      <c r="A1207" s="289" t="s">
        <v>2214</v>
      </c>
      <c r="B1207" s="290"/>
      <c r="C1207" s="289" t="s">
        <v>2215</v>
      </c>
      <c r="D1207" s="291" t="s">
        <v>13</v>
      </c>
      <c r="E1207" s="292">
        <v>3245.82</v>
      </c>
      <c r="F1207" s="293">
        <v>123.67</v>
      </c>
      <c r="G1207" s="293">
        <v>3369.49</v>
      </c>
    </row>
    <row r="1208" spans="1:7" ht="25.5">
      <c r="A1208" s="289" t="s">
        <v>2216</v>
      </c>
      <c r="B1208" s="290"/>
      <c r="C1208" s="289" t="s">
        <v>2217</v>
      </c>
      <c r="D1208" s="291" t="s">
        <v>13</v>
      </c>
      <c r="E1208" s="292">
        <v>695.14</v>
      </c>
      <c r="F1208" s="293">
        <v>10.82</v>
      </c>
      <c r="G1208" s="293">
        <v>705.96</v>
      </c>
    </row>
    <row r="1209" spans="1:7" ht="25.5">
      <c r="A1209" s="289" t="s">
        <v>2218</v>
      </c>
      <c r="B1209" s="290"/>
      <c r="C1209" s="289" t="s">
        <v>2219</v>
      </c>
      <c r="D1209" s="291" t="s">
        <v>13</v>
      </c>
      <c r="E1209" s="292">
        <v>934.73</v>
      </c>
      <c r="F1209" s="293">
        <v>83.47</v>
      </c>
      <c r="G1209" s="293">
        <v>1018.2</v>
      </c>
    </row>
    <row r="1210" spans="1:7" ht="25.5">
      <c r="A1210" s="289" t="s">
        <v>2220</v>
      </c>
      <c r="B1210" s="290"/>
      <c r="C1210" s="289" t="s">
        <v>2221</v>
      </c>
      <c r="D1210" s="291" t="s">
        <v>13</v>
      </c>
      <c r="E1210" s="292">
        <v>878.84</v>
      </c>
      <c r="F1210" s="293">
        <v>80.38</v>
      </c>
      <c r="G1210" s="293">
        <v>959.22</v>
      </c>
    </row>
    <row r="1211" spans="1:7" ht="25.5">
      <c r="A1211" s="289" t="s">
        <v>2222</v>
      </c>
      <c r="B1211" s="290"/>
      <c r="C1211" s="289" t="s">
        <v>2223</v>
      </c>
      <c r="D1211" s="291" t="s">
        <v>13</v>
      </c>
      <c r="E1211" s="292">
        <v>931.52</v>
      </c>
      <c r="F1211" s="293">
        <v>80.38</v>
      </c>
      <c r="G1211" s="293">
        <v>1011.9</v>
      </c>
    </row>
    <row r="1212" spans="1:7" ht="25.5">
      <c r="A1212" s="289" t="s">
        <v>2224</v>
      </c>
      <c r="B1212" s="290"/>
      <c r="C1212" s="289" t="s">
        <v>2225</v>
      </c>
      <c r="D1212" s="291" t="s">
        <v>13</v>
      </c>
      <c r="E1212" s="292">
        <v>931.52</v>
      </c>
      <c r="F1212" s="293">
        <v>80.38</v>
      </c>
      <c r="G1212" s="293">
        <v>1011.9</v>
      </c>
    </row>
    <row r="1213" spans="1:7" ht="25.5">
      <c r="A1213" s="289" t="s">
        <v>2226</v>
      </c>
      <c r="B1213" s="290"/>
      <c r="C1213" s="289" t="s">
        <v>2227</v>
      </c>
      <c r="D1213" s="291" t="s">
        <v>13</v>
      </c>
      <c r="E1213" s="292">
        <v>1685.61</v>
      </c>
      <c r="F1213" s="293">
        <v>105.1</v>
      </c>
      <c r="G1213" s="293">
        <v>1790.71</v>
      </c>
    </row>
    <row r="1214" spans="1:7">
      <c r="A1214" s="285" t="s">
        <v>2228</v>
      </c>
      <c r="B1214" s="286" t="s">
        <v>2229</v>
      </c>
      <c r="C1214" s="287"/>
      <c r="D1214" s="288"/>
      <c r="E1214" s="294"/>
      <c r="F1214" s="294"/>
      <c r="G1214" s="294"/>
    </row>
    <row r="1215" spans="1:7">
      <c r="A1215" s="289" t="s">
        <v>2230</v>
      </c>
      <c r="B1215" s="290"/>
      <c r="C1215" s="289" t="s">
        <v>2231</v>
      </c>
      <c r="D1215" s="291" t="s">
        <v>56</v>
      </c>
      <c r="E1215" s="292">
        <v>62.82</v>
      </c>
      <c r="F1215" s="293">
        <v>30.91</v>
      </c>
      <c r="G1215" s="293">
        <v>93.73</v>
      </c>
    </row>
    <row r="1216" spans="1:7">
      <c r="A1216" s="289" t="s">
        <v>2232</v>
      </c>
      <c r="B1216" s="290"/>
      <c r="C1216" s="289" t="s">
        <v>2233</v>
      </c>
      <c r="D1216" s="291" t="s">
        <v>81</v>
      </c>
      <c r="E1216" s="292">
        <v>5.21</v>
      </c>
      <c r="F1216" s="293">
        <v>30.91</v>
      </c>
      <c r="G1216" s="293">
        <v>36.119999999999997</v>
      </c>
    </row>
    <row r="1217" spans="1:7" ht="25.5">
      <c r="A1217" s="289" t="s">
        <v>2234</v>
      </c>
      <c r="B1217" s="290"/>
      <c r="C1217" s="289" t="s">
        <v>2235</v>
      </c>
      <c r="D1217" s="291" t="s">
        <v>81</v>
      </c>
      <c r="E1217" s="292">
        <v>55.14</v>
      </c>
      <c r="F1217" s="293">
        <v>61.82</v>
      </c>
      <c r="G1217" s="293">
        <v>116.96</v>
      </c>
    </row>
    <row r="1218" spans="1:7" ht="25.5">
      <c r="A1218" s="289" t="s">
        <v>2236</v>
      </c>
      <c r="B1218" s="290"/>
      <c r="C1218" s="289" t="s">
        <v>2237</v>
      </c>
      <c r="D1218" s="291" t="s">
        <v>56</v>
      </c>
      <c r="E1218" s="292">
        <v>1655.83</v>
      </c>
      <c r="F1218" s="293">
        <v>0</v>
      </c>
      <c r="G1218" s="293">
        <v>1655.83</v>
      </c>
    </row>
    <row r="1219" spans="1:7" ht="25.5">
      <c r="A1219" s="289" t="s">
        <v>2238</v>
      </c>
      <c r="B1219" s="290"/>
      <c r="C1219" s="289" t="s">
        <v>2239</v>
      </c>
      <c r="D1219" s="291" t="s">
        <v>56</v>
      </c>
      <c r="E1219" s="292">
        <v>731.84</v>
      </c>
      <c r="F1219" s="293">
        <v>0</v>
      </c>
      <c r="G1219" s="293">
        <v>731.84</v>
      </c>
    </row>
    <row r="1220" spans="1:7" ht="25.5">
      <c r="A1220" s="289" t="s">
        <v>2240</v>
      </c>
      <c r="B1220" s="290"/>
      <c r="C1220" s="289" t="s">
        <v>2241</v>
      </c>
      <c r="D1220" s="291" t="s">
        <v>56</v>
      </c>
      <c r="E1220" s="292">
        <v>483.36</v>
      </c>
      <c r="F1220" s="293">
        <v>12.37</v>
      </c>
      <c r="G1220" s="293">
        <v>495.73</v>
      </c>
    </row>
    <row r="1221" spans="1:7" ht="25.5">
      <c r="A1221" s="289" t="s">
        <v>2242</v>
      </c>
      <c r="B1221" s="290"/>
      <c r="C1221" s="289" t="s">
        <v>2243</v>
      </c>
      <c r="D1221" s="291" t="s">
        <v>56</v>
      </c>
      <c r="E1221" s="292">
        <v>1148.6400000000001</v>
      </c>
      <c r="F1221" s="293">
        <v>0</v>
      </c>
      <c r="G1221" s="293">
        <v>1148.6400000000001</v>
      </c>
    </row>
    <row r="1222" spans="1:7">
      <c r="A1222" s="289" t="s">
        <v>2244</v>
      </c>
      <c r="B1222" s="290"/>
      <c r="C1222" s="289" t="s">
        <v>2245</v>
      </c>
      <c r="D1222" s="291" t="s">
        <v>56</v>
      </c>
      <c r="E1222" s="292">
        <v>108.82</v>
      </c>
      <c r="F1222" s="293">
        <v>30.91</v>
      </c>
      <c r="G1222" s="293">
        <v>139.72999999999999</v>
      </c>
    </row>
    <row r="1223" spans="1:7">
      <c r="A1223" s="289" t="s">
        <v>2246</v>
      </c>
      <c r="B1223" s="290"/>
      <c r="C1223" s="289" t="s">
        <v>2247</v>
      </c>
      <c r="D1223" s="291" t="s">
        <v>262</v>
      </c>
      <c r="E1223" s="292">
        <v>578.05999999999995</v>
      </c>
      <c r="F1223" s="293">
        <v>132.91999999999999</v>
      </c>
      <c r="G1223" s="293">
        <v>710.98</v>
      </c>
    </row>
    <row r="1224" spans="1:7">
      <c r="A1224" s="289" t="s">
        <v>2248</v>
      </c>
      <c r="B1224" s="290"/>
      <c r="C1224" s="289" t="s">
        <v>2249</v>
      </c>
      <c r="D1224" s="291" t="s">
        <v>56</v>
      </c>
      <c r="E1224" s="292">
        <v>144.01</v>
      </c>
      <c r="F1224" s="293">
        <v>6.06</v>
      </c>
      <c r="G1224" s="293">
        <v>150.07</v>
      </c>
    </row>
    <row r="1225" spans="1:7" ht="25.5">
      <c r="A1225" s="289" t="s">
        <v>2250</v>
      </c>
      <c r="B1225" s="290"/>
      <c r="C1225" s="289" t="s">
        <v>2251</v>
      </c>
      <c r="D1225" s="291" t="s">
        <v>56</v>
      </c>
      <c r="E1225" s="292">
        <v>1521.13</v>
      </c>
      <c r="F1225" s="293">
        <v>0</v>
      </c>
      <c r="G1225" s="293">
        <v>1521.13</v>
      </c>
    </row>
    <row r="1226" spans="1:7" ht="25.5">
      <c r="A1226" s="289" t="s">
        <v>2252</v>
      </c>
      <c r="B1226" s="290"/>
      <c r="C1226" s="289" t="s">
        <v>2253</v>
      </c>
      <c r="D1226" s="291" t="s">
        <v>56</v>
      </c>
      <c r="E1226" s="292">
        <v>1411.23</v>
      </c>
      <c r="F1226" s="293">
        <v>0</v>
      </c>
      <c r="G1226" s="293">
        <v>1411.23</v>
      </c>
    </row>
    <row r="1227" spans="1:7">
      <c r="A1227" s="289" t="s">
        <v>2254</v>
      </c>
      <c r="B1227" s="290"/>
      <c r="C1227" s="289" t="s">
        <v>2255</v>
      </c>
      <c r="D1227" s="291" t="s">
        <v>56</v>
      </c>
      <c r="E1227" s="292">
        <v>265.36</v>
      </c>
      <c r="F1227" s="293">
        <v>61.82</v>
      </c>
      <c r="G1227" s="293">
        <v>327.18</v>
      </c>
    </row>
    <row r="1228" spans="1:7" ht="25.5">
      <c r="A1228" s="289" t="s">
        <v>2256</v>
      </c>
      <c r="B1228" s="290"/>
      <c r="C1228" s="289" t="s">
        <v>2257</v>
      </c>
      <c r="D1228" s="291" t="s">
        <v>81</v>
      </c>
      <c r="E1228" s="292">
        <v>81.180000000000007</v>
      </c>
      <c r="F1228" s="293">
        <v>6.19</v>
      </c>
      <c r="G1228" s="293">
        <v>87.37</v>
      </c>
    </row>
    <row r="1229" spans="1:7">
      <c r="A1229" s="285" t="s">
        <v>2258</v>
      </c>
      <c r="B1229" s="286" t="s">
        <v>2259</v>
      </c>
      <c r="C1229" s="287"/>
      <c r="D1229" s="288"/>
      <c r="E1229" s="294"/>
      <c r="F1229" s="294"/>
      <c r="G1229" s="294"/>
    </row>
    <row r="1230" spans="1:7">
      <c r="A1230" s="289" t="s">
        <v>2260</v>
      </c>
      <c r="B1230" s="290"/>
      <c r="C1230" s="289" t="s">
        <v>2261</v>
      </c>
      <c r="D1230" s="291" t="s">
        <v>56</v>
      </c>
      <c r="E1230" s="292">
        <v>142.26</v>
      </c>
      <c r="F1230" s="293">
        <v>42.66</v>
      </c>
      <c r="G1230" s="293">
        <v>184.92</v>
      </c>
    </row>
    <row r="1231" spans="1:7">
      <c r="A1231" s="289" t="s">
        <v>2262</v>
      </c>
      <c r="B1231" s="290"/>
      <c r="C1231" s="289" t="s">
        <v>2263</v>
      </c>
      <c r="D1231" s="291" t="s">
        <v>13</v>
      </c>
      <c r="E1231" s="292">
        <v>281.08999999999997</v>
      </c>
      <c r="F1231" s="293">
        <v>86.57</v>
      </c>
      <c r="G1231" s="293">
        <v>367.66</v>
      </c>
    </row>
    <row r="1232" spans="1:7">
      <c r="A1232" s="289" t="s">
        <v>2264</v>
      </c>
      <c r="B1232" s="290"/>
      <c r="C1232" s="289" t="s">
        <v>2265</v>
      </c>
      <c r="D1232" s="291" t="s">
        <v>13</v>
      </c>
      <c r="E1232" s="292">
        <v>281.22000000000003</v>
      </c>
      <c r="F1232" s="293">
        <v>86.57</v>
      </c>
      <c r="G1232" s="293">
        <v>367.79</v>
      </c>
    </row>
    <row r="1233" spans="1:7">
      <c r="A1233" s="289" t="s">
        <v>2266</v>
      </c>
      <c r="B1233" s="290"/>
      <c r="C1233" s="289" t="s">
        <v>2267</v>
      </c>
      <c r="D1233" s="291" t="s">
        <v>13</v>
      </c>
      <c r="E1233" s="292">
        <v>286.18</v>
      </c>
      <c r="F1233" s="293">
        <v>86.57</v>
      </c>
      <c r="G1233" s="293">
        <v>372.75</v>
      </c>
    </row>
    <row r="1234" spans="1:7">
      <c r="A1234" s="289" t="s">
        <v>2268</v>
      </c>
      <c r="B1234" s="290"/>
      <c r="C1234" s="289" t="s">
        <v>2269</v>
      </c>
      <c r="D1234" s="291" t="s">
        <v>13</v>
      </c>
      <c r="E1234" s="292">
        <v>299.83</v>
      </c>
      <c r="F1234" s="293">
        <v>86.57</v>
      </c>
      <c r="G1234" s="293">
        <v>386.4</v>
      </c>
    </row>
    <row r="1235" spans="1:7">
      <c r="A1235" s="289" t="s">
        <v>2270</v>
      </c>
      <c r="B1235" s="290"/>
      <c r="C1235" s="289" t="s">
        <v>2271</v>
      </c>
      <c r="D1235" s="291" t="s">
        <v>13</v>
      </c>
      <c r="E1235" s="292">
        <v>404.98</v>
      </c>
      <c r="F1235" s="293">
        <v>86.57</v>
      </c>
      <c r="G1235" s="293">
        <v>491.55</v>
      </c>
    </row>
    <row r="1236" spans="1:7">
      <c r="A1236" s="289" t="s">
        <v>2272</v>
      </c>
      <c r="B1236" s="290"/>
      <c r="C1236" s="289" t="s">
        <v>2273</v>
      </c>
      <c r="D1236" s="291" t="s">
        <v>13</v>
      </c>
      <c r="E1236" s="292">
        <v>512.29</v>
      </c>
      <c r="F1236" s="293">
        <v>108.2</v>
      </c>
      <c r="G1236" s="293">
        <v>620.49</v>
      </c>
    </row>
    <row r="1237" spans="1:7">
      <c r="A1237" s="289" t="s">
        <v>2274</v>
      </c>
      <c r="B1237" s="290"/>
      <c r="C1237" s="289" t="s">
        <v>2275</v>
      </c>
      <c r="D1237" s="291" t="s">
        <v>13</v>
      </c>
      <c r="E1237" s="292">
        <v>508.09</v>
      </c>
      <c r="F1237" s="293">
        <v>125.2</v>
      </c>
      <c r="G1237" s="293">
        <v>633.29</v>
      </c>
    </row>
    <row r="1238" spans="1:7">
      <c r="A1238" s="289" t="s">
        <v>2276</v>
      </c>
      <c r="B1238" s="290"/>
      <c r="C1238" s="289" t="s">
        <v>2277</v>
      </c>
      <c r="D1238" s="291" t="s">
        <v>13</v>
      </c>
      <c r="E1238" s="292">
        <v>193.21</v>
      </c>
      <c r="F1238" s="293">
        <v>43.28</v>
      </c>
      <c r="G1238" s="293">
        <v>236.49</v>
      </c>
    </row>
    <row r="1239" spans="1:7">
      <c r="A1239" s="289" t="s">
        <v>2278</v>
      </c>
      <c r="B1239" s="290"/>
      <c r="C1239" s="289" t="s">
        <v>2279</v>
      </c>
      <c r="D1239" s="291" t="s">
        <v>13</v>
      </c>
      <c r="E1239" s="292">
        <v>198.3</v>
      </c>
      <c r="F1239" s="293">
        <v>43.28</v>
      </c>
      <c r="G1239" s="293">
        <v>241.58</v>
      </c>
    </row>
    <row r="1240" spans="1:7">
      <c r="A1240" s="289" t="s">
        <v>2280</v>
      </c>
      <c r="B1240" s="290"/>
      <c r="C1240" s="289" t="s">
        <v>2281</v>
      </c>
      <c r="D1240" s="291" t="s">
        <v>13</v>
      </c>
      <c r="E1240" s="292">
        <v>211.95</v>
      </c>
      <c r="F1240" s="293">
        <v>43.28</v>
      </c>
      <c r="G1240" s="293">
        <v>255.23</v>
      </c>
    </row>
    <row r="1241" spans="1:7">
      <c r="A1241" s="289" t="s">
        <v>2282</v>
      </c>
      <c r="B1241" s="290"/>
      <c r="C1241" s="289" t="s">
        <v>2283</v>
      </c>
      <c r="D1241" s="291" t="s">
        <v>13</v>
      </c>
      <c r="E1241" s="292">
        <v>267.35000000000002</v>
      </c>
      <c r="F1241" s="293">
        <v>43.28</v>
      </c>
      <c r="G1241" s="293">
        <v>310.63</v>
      </c>
    </row>
    <row r="1242" spans="1:7">
      <c r="A1242" s="289" t="s">
        <v>2284</v>
      </c>
      <c r="B1242" s="290"/>
      <c r="C1242" s="289" t="s">
        <v>2285</v>
      </c>
      <c r="D1242" s="291" t="s">
        <v>13</v>
      </c>
      <c r="E1242" s="292">
        <v>272.44</v>
      </c>
      <c r="F1242" s="293">
        <v>43.28</v>
      </c>
      <c r="G1242" s="293">
        <v>315.72000000000003</v>
      </c>
    </row>
    <row r="1243" spans="1:7">
      <c r="A1243" s="289" t="s">
        <v>2286</v>
      </c>
      <c r="B1243" s="290"/>
      <c r="C1243" s="289" t="s">
        <v>2287</v>
      </c>
      <c r="D1243" s="291" t="s">
        <v>13</v>
      </c>
      <c r="E1243" s="292">
        <v>344.84</v>
      </c>
      <c r="F1243" s="293">
        <v>80.38</v>
      </c>
      <c r="G1243" s="293">
        <v>425.22</v>
      </c>
    </row>
    <row r="1244" spans="1:7">
      <c r="A1244" s="289" t="s">
        <v>2288</v>
      </c>
      <c r="B1244" s="290"/>
      <c r="C1244" s="289" t="s">
        <v>2289</v>
      </c>
      <c r="D1244" s="291" t="s">
        <v>13</v>
      </c>
      <c r="E1244" s="292">
        <v>354.05</v>
      </c>
      <c r="F1244" s="293">
        <v>80.38</v>
      </c>
      <c r="G1244" s="293">
        <v>434.43</v>
      </c>
    </row>
    <row r="1245" spans="1:7">
      <c r="A1245" s="289" t="s">
        <v>2290</v>
      </c>
      <c r="B1245" s="290"/>
      <c r="C1245" s="289" t="s">
        <v>2291</v>
      </c>
      <c r="D1245" s="291" t="s">
        <v>13</v>
      </c>
      <c r="E1245" s="292">
        <v>371.95</v>
      </c>
      <c r="F1245" s="293">
        <v>80.38</v>
      </c>
      <c r="G1245" s="293">
        <v>452.33</v>
      </c>
    </row>
    <row r="1246" spans="1:7">
      <c r="A1246" s="289" t="s">
        <v>2292</v>
      </c>
      <c r="B1246" s="290"/>
      <c r="C1246" s="289" t="s">
        <v>2293</v>
      </c>
      <c r="D1246" s="291" t="s">
        <v>13</v>
      </c>
      <c r="E1246" s="292">
        <v>496.15</v>
      </c>
      <c r="F1246" s="293">
        <v>105.1</v>
      </c>
      <c r="G1246" s="293">
        <v>601.25</v>
      </c>
    </row>
    <row r="1247" spans="1:7">
      <c r="A1247" s="289" t="s">
        <v>2294</v>
      </c>
      <c r="B1247" s="290"/>
      <c r="C1247" s="289" t="s">
        <v>2295</v>
      </c>
      <c r="D1247" s="291" t="s">
        <v>13</v>
      </c>
      <c r="E1247" s="292">
        <v>523.33000000000004</v>
      </c>
      <c r="F1247" s="293">
        <v>105.1</v>
      </c>
      <c r="G1247" s="293">
        <v>628.42999999999995</v>
      </c>
    </row>
    <row r="1248" spans="1:7">
      <c r="A1248" s="289" t="s">
        <v>2296</v>
      </c>
      <c r="B1248" s="290"/>
      <c r="C1248" s="289" t="s">
        <v>2297</v>
      </c>
      <c r="D1248" s="291" t="s">
        <v>13</v>
      </c>
      <c r="E1248" s="292">
        <v>301.74</v>
      </c>
      <c r="F1248" s="293">
        <v>43.28</v>
      </c>
      <c r="G1248" s="293">
        <v>345.02</v>
      </c>
    </row>
    <row r="1249" spans="1:7">
      <c r="A1249" s="289" t="s">
        <v>2298</v>
      </c>
      <c r="B1249" s="290"/>
      <c r="C1249" s="289" t="s">
        <v>2299</v>
      </c>
      <c r="D1249" s="291" t="s">
        <v>13</v>
      </c>
      <c r="E1249" s="292">
        <v>340.46</v>
      </c>
      <c r="F1249" s="293">
        <v>43.28</v>
      </c>
      <c r="G1249" s="293">
        <v>383.74</v>
      </c>
    </row>
    <row r="1250" spans="1:7">
      <c r="A1250" s="289" t="s">
        <v>2300</v>
      </c>
      <c r="B1250" s="290"/>
      <c r="C1250" s="289" t="s">
        <v>2301</v>
      </c>
      <c r="D1250" s="291" t="s">
        <v>13</v>
      </c>
      <c r="E1250" s="292">
        <v>569.80999999999995</v>
      </c>
      <c r="F1250" s="293">
        <v>108.2</v>
      </c>
      <c r="G1250" s="293">
        <v>678.01</v>
      </c>
    </row>
    <row r="1251" spans="1:7">
      <c r="A1251" s="285" t="s">
        <v>2302</v>
      </c>
      <c r="B1251" s="286" t="s">
        <v>2303</v>
      </c>
      <c r="C1251" s="287"/>
      <c r="D1251" s="288"/>
      <c r="E1251" s="294"/>
      <c r="F1251" s="294"/>
      <c r="G1251" s="294"/>
    </row>
    <row r="1252" spans="1:7" ht="25.5">
      <c r="A1252" s="289" t="s">
        <v>2304</v>
      </c>
      <c r="B1252" s="290"/>
      <c r="C1252" s="289" t="s">
        <v>2305</v>
      </c>
      <c r="D1252" s="291" t="s">
        <v>56</v>
      </c>
      <c r="E1252" s="292">
        <v>139.85</v>
      </c>
      <c r="F1252" s="293">
        <v>42.66</v>
      </c>
      <c r="G1252" s="293">
        <v>182.51</v>
      </c>
    </row>
    <row r="1253" spans="1:7">
      <c r="A1253" s="289" t="s">
        <v>2306</v>
      </c>
      <c r="B1253" s="290"/>
      <c r="C1253" s="289" t="s">
        <v>2307</v>
      </c>
      <c r="D1253" s="291" t="s">
        <v>13</v>
      </c>
      <c r="E1253" s="292">
        <v>278.08999999999997</v>
      </c>
      <c r="F1253" s="293">
        <v>86.57</v>
      </c>
      <c r="G1253" s="293">
        <v>364.66</v>
      </c>
    </row>
    <row r="1254" spans="1:7">
      <c r="A1254" s="289" t="s">
        <v>2308</v>
      </c>
      <c r="B1254" s="290"/>
      <c r="C1254" s="289" t="s">
        <v>2309</v>
      </c>
      <c r="D1254" s="291" t="s">
        <v>13</v>
      </c>
      <c r="E1254" s="292">
        <v>279.52999999999997</v>
      </c>
      <c r="F1254" s="293">
        <v>86.57</v>
      </c>
      <c r="G1254" s="293">
        <v>366.1</v>
      </c>
    </row>
    <row r="1255" spans="1:7">
      <c r="A1255" s="289" t="s">
        <v>2310</v>
      </c>
      <c r="B1255" s="290"/>
      <c r="C1255" s="289" t="s">
        <v>2311</v>
      </c>
      <c r="D1255" s="291" t="s">
        <v>13</v>
      </c>
      <c r="E1255" s="292">
        <v>295.79000000000002</v>
      </c>
      <c r="F1255" s="293">
        <v>86.57</v>
      </c>
      <c r="G1255" s="293">
        <v>382.36</v>
      </c>
    </row>
    <row r="1256" spans="1:7">
      <c r="A1256" s="285" t="s">
        <v>2312</v>
      </c>
      <c r="B1256" s="286" t="s">
        <v>2313</v>
      </c>
      <c r="C1256" s="287"/>
      <c r="D1256" s="288"/>
      <c r="E1256" s="294"/>
      <c r="F1256" s="294"/>
      <c r="G1256" s="294"/>
    </row>
    <row r="1257" spans="1:7" ht="25.5">
      <c r="A1257" s="289" t="s">
        <v>2314</v>
      </c>
      <c r="B1257" s="290"/>
      <c r="C1257" s="289" t="s">
        <v>2315</v>
      </c>
      <c r="D1257" s="291" t="s">
        <v>13</v>
      </c>
      <c r="E1257" s="292">
        <v>528.23</v>
      </c>
      <c r="F1257" s="293">
        <v>0</v>
      </c>
      <c r="G1257" s="293">
        <v>528.23</v>
      </c>
    </row>
    <row r="1258" spans="1:7">
      <c r="A1258" s="285" t="s">
        <v>2316</v>
      </c>
      <c r="B1258" s="286" t="s">
        <v>2317</v>
      </c>
      <c r="C1258" s="287"/>
      <c r="D1258" s="288"/>
      <c r="E1258" s="294"/>
      <c r="F1258" s="294"/>
      <c r="G1258" s="294"/>
    </row>
    <row r="1259" spans="1:7" ht="25.5">
      <c r="A1259" s="289" t="s">
        <v>2318</v>
      </c>
      <c r="B1259" s="290"/>
      <c r="C1259" s="289" t="s">
        <v>2319</v>
      </c>
      <c r="D1259" s="291" t="s">
        <v>13</v>
      </c>
      <c r="E1259" s="292">
        <v>528.23</v>
      </c>
      <c r="F1259" s="293">
        <v>0</v>
      </c>
      <c r="G1259" s="293">
        <v>528.23</v>
      </c>
    </row>
    <row r="1260" spans="1:7" ht="25.5">
      <c r="A1260" s="289" t="s">
        <v>2320</v>
      </c>
      <c r="B1260" s="290"/>
      <c r="C1260" s="289" t="s">
        <v>2321</v>
      </c>
      <c r="D1260" s="291" t="s">
        <v>13</v>
      </c>
      <c r="E1260" s="292">
        <v>582.41</v>
      </c>
      <c r="F1260" s="293">
        <v>0</v>
      </c>
      <c r="G1260" s="293">
        <v>582.41</v>
      </c>
    </row>
    <row r="1261" spans="1:7" ht="38.25">
      <c r="A1261" s="289" t="s">
        <v>2322</v>
      </c>
      <c r="B1261" s="290"/>
      <c r="C1261" s="289" t="s">
        <v>2323</v>
      </c>
      <c r="D1261" s="291" t="s">
        <v>13</v>
      </c>
      <c r="E1261" s="292">
        <v>528.23</v>
      </c>
      <c r="F1261" s="293">
        <v>0</v>
      </c>
      <c r="G1261" s="293">
        <v>528.23</v>
      </c>
    </row>
    <row r="1262" spans="1:7" ht="38.25">
      <c r="A1262" s="289" t="s">
        <v>2324</v>
      </c>
      <c r="B1262" s="290"/>
      <c r="C1262" s="289" t="s">
        <v>2325</v>
      </c>
      <c r="D1262" s="291" t="s">
        <v>13</v>
      </c>
      <c r="E1262" s="292">
        <v>528.23</v>
      </c>
      <c r="F1262" s="293">
        <v>0</v>
      </c>
      <c r="G1262" s="293">
        <v>528.23</v>
      </c>
    </row>
    <row r="1263" spans="1:7" ht="38.25">
      <c r="A1263" s="289" t="s">
        <v>2326</v>
      </c>
      <c r="B1263" s="290"/>
      <c r="C1263" s="289" t="s">
        <v>2327</v>
      </c>
      <c r="D1263" s="291" t="s">
        <v>13</v>
      </c>
      <c r="E1263" s="292">
        <v>582.41</v>
      </c>
      <c r="F1263" s="293">
        <v>0</v>
      </c>
      <c r="G1263" s="293">
        <v>582.41</v>
      </c>
    </row>
    <row r="1264" spans="1:7" ht="38.25">
      <c r="A1264" s="289" t="s">
        <v>2328</v>
      </c>
      <c r="B1264" s="290"/>
      <c r="C1264" s="289" t="s">
        <v>2329</v>
      </c>
      <c r="D1264" s="291" t="s">
        <v>13</v>
      </c>
      <c r="E1264" s="292">
        <v>611.6</v>
      </c>
      <c r="F1264" s="293">
        <v>0</v>
      </c>
      <c r="G1264" s="293">
        <v>611.6</v>
      </c>
    </row>
    <row r="1265" spans="1:7">
      <c r="A1265" s="285" t="s">
        <v>2330</v>
      </c>
      <c r="B1265" s="286" t="s">
        <v>2331</v>
      </c>
      <c r="C1265" s="287"/>
      <c r="D1265" s="288"/>
      <c r="E1265" s="294"/>
      <c r="F1265" s="294"/>
      <c r="G1265" s="294"/>
    </row>
    <row r="1266" spans="1:7">
      <c r="A1266" s="289" t="s">
        <v>2332</v>
      </c>
      <c r="B1266" s="290"/>
      <c r="C1266" s="289" t="s">
        <v>2333</v>
      </c>
      <c r="D1266" s="291" t="s">
        <v>13</v>
      </c>
      <c r="E1266" s="292">
        <v>1.96</v>
      </c>
      <c r="F1266" s="293">
        <v>40.19</v>
      </c>
      <c r="G1266" s="293">
        <v>42.15</v>
      </c>
    </row>
    <row r="1267" spans="1:7">
      <c r="A1267" s="289" t="s">
        <v>2334</v>
      </c>
      <c r="B1267" s="290"/>
      <c r="C1267" s="289" t="s">
        <v>2335</v>
      </c>
      <c r="D1267" s="291" t="s">
        <v>13</v>
      </c>
      <c r="E1267" s="292">
        <v>0</v>
      </c>
      <c r="F1267" s="293">
        <v>49.45</v>
      </c>
      <c r="G1267" s="293">
        <v>49.45</v>
      </c>
    </row>
    <row r="1268" spans="1:7">
      <c r="A1268" s="289" t="s">
        <v>2336</v>
      </c>
      <c r="B1268" s="290"/>
      <c r="C1268" s="289" t="s">
        <v>2337</v>
      </c>
      <c r="D1268" s="291" t="s">
        <v>81</v>
      </c>
      <c r="E1268" s="292">
        <v>0</v>
      </c>
      <c r="F1268" s="293">
        <v>1.54</v>
      </c>
      <c r="G1268" s="293">
        <v>1.54</v>
      </c>
    </row>
    <row r="1269" spans="1:7">
      <c r="A1269" s="289" t="s">
        <v>2338</v>
      </c>
      <c r="B1269" s="290"/>
      <c r="C1269" s="289" t="s">
        <v>2339</v>
      </c>
      <c r="D1269" s="291" t="s">
        <v>81</v>
      </c>
      <c r="E1269" s="292">
        <v>25.66</v>
      </c>
      <c r="F1269" s="293">
        <v>9.2799999999999994</v>
      </c>
      <c r="G1269" s="293">
        <v>34.94</v>
      </c>
    </row>
    <row r="1270" spans="1:7">
      <c r="A1270" s="289" t="s">
        <v>2340</v>
      </c>
      <c r="B1270" s="290"/>
      <c r="C1270" s="289" t="s">
        <v>2341</v>
      </c>
      <c r="D1270" s="291" t="s">
        <v>56</v>
      </c>
      <c r="E1270" s="292">
        <v>914.3</v>
      </c>
      <c r="F1270" s="293">
        <v>123.64</v>
      </c>
      <c r="G1270" s="293">
        <v>1037.94</v>
      </c>
    </row>
    <row r="1271" spans="1:7">
      <c r="A1271" s="289" t="s">
        <v>2342</v>
      </c>
      <c r="B1271" s="290"/>
      <c r="C1271" s="289" t="s">
        <v>2343</v>
      </c>
      <c r="D1271" s="291" t="s">
        <v>81</v>
      </c>
      <c r="E1271" s="292">
        <v>2.82</v>
      </c>
      <c r="F1271" s="293">
        <v>1.54</v>
      </c>
      <c r="G1271" s="293">
        <v>4.3600000000000003</v>
      </c>
    </row>
    <row r="1272" spans="1:7">
      <c r="A1272" s="289" t="s">
        <v>2344</v>
      </c>
      <c r="B1272" s="290"/>
      <c r="C1272" s="289" t="s">
        <v>2345</v>
      </c>
      <c r="D1272" s="291" t="s">
        <v>13</v>
      </c>
      <c r="E1272" s="292">
        <v>237.58</v>
      </c>
      <c r="F1272" s="293">
        <v>0</v>
      </c>
      <c r="G1272" s="293">
        <v>237.58</v>
      </c>
    </row>
    <row r="1273" spans="1:7">
      <c r="A1273" s="289" t="s">
        <v>2346</v>
      </c>
      <c r="B1273" s="290"/>
      <c r="C1273" s="289" t="s">
        <v>2347</v>
      </c>
      <c r="D1273" s="291" t="s">
        <v>56</v>
      </c>
      <c r="E1273" s="292">
        <v>554.29999999999995</v>
      </c>
      <c r="F1273" s="293">
        <v>15.47</v>
      </c>
      <c r="G1273" s="293">
        <v>569.77</v>
      </c>
    </row>
    <row r="1274" spans="1:7">
      <c r="A1274" s="289" t="s">
        <v>2348</v>
      </c>
      <c r="B1274" s="290"/>
      <c r="C1274" s="289" t="s">
        <v>2349</v>
      </c>
      <c r="D1274" s="291" t="s">
        <v>56</v>
      </c>
      <c r="E1274" s="292">
        <v>117.29</v>
      </c>
      <c r="F1274" s="293">
        <v>15.47</v>
      </c>
      <c r="G1274" s="293">
        <v>132.76</v>
      </c>
    </row>
    <row r="1275" spans="1:7">
      <c r="A1275" s="289" t="s">
        <v>2350</v>
      </c>
      <c r="B1275" s="290"/>
      <c r="C1275" s="289" t="s">
        <v>2351</v>
      </c>
      <c r="D1275" s="291" t="s">
        <v>56</v>
      </c>
      <c r="E1275" s="292">
        <v>507.29</v>
      </c>
      <c r="F1275" s="293">
        <v>15.47</v>
      </c>
      <c r="G1275" s="293">
        <v>522.76</v>
      </c>
    </row>
    <row r="1276" spans="1:7">
      <c r="A1276" s="289" t="s">
        <v>2352</v>
      </c>
      <c r="B1276" s="290"/>
      <c r="C1276" s="289" t="s">
        <v>7715</v>
      </c>
      <c r="D1276" s="291" t="s">
        <v>13</v>
      </c>
      <c r="E1276" s="292">
        <v>130.18</v>
      </c>
      <c r="F1276" s="293">
        <v>46.38</v>
      </c>
      <c r="G1276" s="293">
        <v>176.56</v>
      </c>
    </row>
    <row r="1277" spans="1:7">
      <c r="A1277" s="289" t="s">
        <v>2353</v>
      </c>
      <c r="B1277" s="290"/>
      <c r="C1277" s="289" t="s">
        <v>7716</v>
      </c>
      <c r="D1277" s="291" t="s">
        <v>13</v>
      </c>
      <c r="E1277" s="292">
        <v>130.31</v>
      </c>
      <c r="F1277" s="293">
        <v>46.38</v>
      </c>
      <c r="G1277" s="293">
        <v>176.69</v>
      </c>
    </row>
    <row r="1278" spans="1:7">
      <c r="A1278" s="289" t="s">
        <v>2354</v>
      </c>
      <c r="B1278" s="290"/>
      <c r="C1278" s="289" t="s">
        <v>7717</v>
      </c>
      <c r="D1278" s="291" t="s">
        <v>13</v>
      </c>
      <c r="E1278" s="292">
        <v>135.27000000000001</v>
      </c>
      <c r="F1278" s="293">
        <v>46.38</v>
      </c>
      <c r="G1278" s="293">
        <v>181.65</v>
      </c>
    </row>
    <row r="1279" spans="1:7">
      <c r="A1279" s="289" t="s">
        <v>2355</v>
      </c>
      <c r="B1279" s="290"/>
      <c r="C1279" s="289" t="s">
        <v>7718</v>
      </c>
      <c r="D1279" s="291" t="s">
        <v>13</v>
      </c>
      <c r="E1279" s="292">
        <v>148.91999999999999</v>
      </c>
      <c r="F1279" s="293">
        <v>46.38</v>
      </c>
      <c r="G1279" s="293">
        <v>195.3</v>
      </c>
    </row>
    <row r="1280" spans="1:7" ht="25.5">
      <c r="A1280" s="289" t="s">
        <v>2356</v>
      </c>
      <c r="B1280" s="290"/>
      <c r="C1280" s="289" t="s">
        <v>7719</v>
      </c>
      <c r="D1280" s="291" t="s">
        <v>13</v>
      </c>
      <c r="E1280" s="292">
        <v>664.31</v>
      </c>
      <c r="F1280" s="293">
        <v>46.38</v>
      </c>
      <c r="G1280" s="293">
        <v>710.69</v>
      </c>
    </row>
    <row r="1281" spans="1:7" ht="25.5">
      <c r="A1281" s="289" t="s">
        <v>2357</v>
      </c>
      <c r="B1281" s="290"/>
      <c r="C1281" s="289" t="s">
        <v>7720</v>
      </c>
      <c r="D1281" s="291" t="s">
        <v>13</v>
      </c>
      <c r="E1281" s="292">
        <v>708.49</v>
      </c>
      <c r="F1281" s="293">
        <v>46.38</v>
      </c>
      <c r="G1281" s="293">
        <v>754.87</v>
      </c>
    </row>
    <row r="1282" spans="1:7" ht="25.5">
      <c r="A1282" s="289" t="s">
        <v>2358</v>
      </c>
      <c r="B1282" s="290"/>
      <c r="C1282" s="289" t="s">
        <v>7721</v>
      </c>
      <c r="D1282" s="291" t="s">
        <v>13</v>
      </c>
      <c r="E1282" s="292">
        <v>708.49</v>
      </c>
      <c r="F1282" s="293">
        <v>46.38</v>
      </c>
      <c r="G1282" s="293">
        <v>754.87</v>
      </c>
    </row>
    <row r="1283" spans="1:7">
      <c r="A1283" s="289" t="s">
        <v>2359</v>
      </c>
      <c r="B1283" s="290"/>
      <c r="C1283" s="289" t="s">
        <v>2360</v>
      </c>
      <c r="D1283" s="291" t="s">
        <v>56</v>
      </c>
      <c r="E1283" s="292">
        <v>584.02</v>
      </c>
      <c r="F1283" s="293">
        <v>46.38</v>
      </c>
      <c r="G1283" s="293">
        <v>630.4</v>
      </c>
    </row>
    <row r="1284" spans="1:7">
      <c r="A1284" s="280" t="s">
        <v>2361</v>
      </c>
      <c r="B1284" s="281" t="s">
        <v>2362</v>
      </c>
      <c r="C1284" s="284"/>
      <c r="D1284" s="283"/>
      <c r="E1284" s="295"/>
      <c r="F1284" s="295"/>
      <c r="G1284" s="295"/>
    </row>
    <row r="1285" spans="1:7">
      <c r="A1285" s="285" t="s">
        <v>2363</v>
      </c>
      <c r="B1285" s="286" t="s">
        <v>2364</v>
      </c>
      <c r="C1285" s="287"/>
      <c r="D1285" s="288"/>
      <c r="E1285" s="294"/>
      <c r="F1285" s="294"/>
      <c r="G1285" s="294"/>
    </row>
    <row r="1286" spans="1:7">
      <c r="A1286" s="289" t="s">
        <v>2365</v>
      </c>
      <c r="B1286" s="290"/>
      <c r="C1286" s="289" t="s">
        <v>2366</v>
      </c>
      <c r="D1286" s="291" t="s">
        <v>56</v>
      </c>
      <c r="E1286" s="292">
        <v>721.92</v>
      </c>
      <c r="F1286" s="293">
        <v>19.62</v>
      </c>
      <c r="G1286" s="293">
        <v>741.54</v>
      </c>
    </row>
    <row r="1287" spans="1:7">
      <c r="A1287" s="289" t="s">
        <v>2367</v>
      </c>
      <c r="B1287" s="290"/>
      <c r="C1287" s="289" t="s">
        <v>2368</v>
      </c>
      <c r="D1287" s="291" t="s">
        <v>56</v>
      </c>
      <c r="E1287" s="292">
        <v>634.95000000000005</v>
      </c>
      <c r="F1287" s="293">
        <v>19.62</v>
      </c>
      <c r="G1287" s="293">
        <v>654.57000000000005</v>
      </c>
    </row>
    <row r="1288" spans="1:7">
      <c r="A1288" s="289" t="s">
        <v>2369</v>
      </c>
      <c r="B1288" s="290"/>
      <c r="C1288" s="289" t="s">
        <v>2370</v>
      </c>
      <c r="D1288" s="291" t="s">
        <v>56</v>
      </c>
      <c r="E1288" s="292">
        <v>742.58</v>
      </c>
      <c r="F1288" s="293">
        <v>19.62</v>
      </c>
      <c r="G1288" s="293">
        <v>762.2</v>
      </c>
    </row>
    <row r="1289" spans="1:7">
      <c r="A1289" s="289" t="s">
        <v>2371</v>
      </c>
      <c r="B1289" s="290"/>
      <c r="C1289" s="289" t="s">
        <v>2372</v>
      </c>
      <c r="D1289" s="291" t="s">
        <v>56</v>
      </c>
      <c r="E1289" s="292">
        <v>227.58</v>
      </c>
      <c r="F1289" s="293">
        <v>19.62</v>
      </c>
      <c r="G1289" s="293">
        <v>247.2</v>
      </c>
    </row>
    <row r="1290" spans="1:7">
      <c r="A1290" s="289" t="s">
        <v>2373</v>
      </c>
      <c r="B1290" s="290"/>
      <c r="C1290" s="289" t="s">
        <v>2374</v>
      </c>
      <c r="D1290" s="291" t="s">
        <v>56</v>
      </c>
      <c r="E1290" s="292">
        <v>580.9</v>
      </c>
      <c r="F1290" s="293">
        <v>19.62</v>
      </c>
      <c r="G1290" s="293">
        <v>600.52</v>
      </c>
    </row>
    <row r="1291" spans="1:7">
      <c r="A1291" s="289" t="s">
        <v>2375</v>
      </c>
      <c r="B1291" s="290"/>
      <c r="C1291" s="289" t="s">
        <v>2376</v>
      </c>
      <c r="D1291" s="291" t="s">
        <v>56</v>
      </c>
      <c r="E1291" s="292">
        <v>379.07</v>
      </c>
      <c r="F1291" s="293">
        <v>19.62</v>
      </c>
      <c r="G1291" s="293">
        <v>398.69</v>
      </c>
    </row>
    <row r="1292" spans="1:7">
      <c r="A1292" s="289" t="s">
        <v>2377</v>
      </c>
      <c r="B1292" s="290"/>
      <c r="C1292" s="289" t="s">
        <v>2378</v>
      </c>
      <c r="D1292" s="291" t="s">
        <v>56</v>
      </c>
      <c r="E1292" s="292">
        <v>632.33000000000004</v>
      </c>
      <c r="F1292" s="293">
        <v>19.62</v>
      </c>
      <c r="G1292" s="293">
        <v>651.95000000000005</v>
      </c>
    </row>
    <row r="1293" spans="1:7" ht="25.5">
      <c r="A1293" s="289" t="s">
        <v>2379</v>
      </c>
      <c r="B1293" s="290"/>
      <c r="C1293" s="289" t="s">
        <v>2380</v>
      </c>
      <c r="D1293" s="291" t="s">
        <v>56</v>
      </c>
      <c r="E1293" s="292">
        <v>185.9</v>
      </c>
      <c r="F1293" s="293">
        <v>0</v>
      </c>
      <c r="G1293" s="293">
        <v>185.9</v>
      </c>
    </row>
    <row r="1294" spans="1:7" ht="25.5">
      <c r="A1294" s="289" t="s">
        <v>2381</v>
      </c>
      <c r="B1294" s="290"/>
      <c r="C1294" s="289" t="s">
        <v>2382</v>
      </c>
      <c r="D1294" s="291" t="s">
        <v>56</v>
      </c>
      <c r="E1294" s="292">
        <v>321.14999999999998</v>
      </c>
      <c r="F1294" s="293">
        <v>18.89</v>
      </c>
      <c r="G1294" s="293">
        <v>340.04</v>
      </c>
    </row>
    <row r="1295" spans="1:7" ht="25.5">
      <c r="A1295" s="289" t="s">
        <v>2383</v>
      </c>
      <c r="B1295" s="290"/>
      <c r="C1295" s="289" t="s">
        <v>2384</v>
      </c>
      <c r="D1295" s="291" t="s">
        <v>56</v>
      </c>
      <c r="E1295" s="292">
        <v>318.97000000000003</v>
      </c>
      <c r="F1295" s="293">
        <v>18.89</v>
      </c>
      <c r="G1295" s="293">
        <v>337.86</v>
      </c>
    </row>
    <row r="1296" spans="1:7">
      <c r="A1296" s="289" t="s">
        <v>2385</v>
      </c>
      <c r="B1296" s="290"/>
      <c r="C1296" s="289" t="s">
        <v>2386</v>
      </c>
      <c r="D1296" s="291" t="s">
        <v>56</v>
      </c>
      <c r="E1296" s="292">
        <v>921.59</v>
      </c>
      <c r="F1296" s="293">
        <v>50</v>
      </c>
      <c r="G1296" s="293">
        <v>971.59</v>
      </c>
    </row>
    <row r="1297" spans="1:7">
      <c r="A1297" s="289" t="s">
        <v>2387</v>
      </c>
      <c r="B1297" s="290"/>
      <c r="C1297" s="289" t="s">
        <v>2388</v>
      </c>
      <c r="D1297" s="291" t="s">
        <v>56</v>
      </c>
      <c r="E1297" s="292">
        <v>599.54</v>
      </c>
      <c r="F1297" s="293">
        <v>64.849999999999994</v>
      </c>
      <c r="G1297" s="293">
        <v>664.39</v>
      </c>
    </row>
    <row r="1298" spans="1:7">
      <c r="A1298" s="285" t="s">
        <v>2389</v>
      </c>
      <c r="B1298" s="286" t="s">
        <v>2390</v>
      </c>
      <c r="C1298" s="287"/>
      <c r="D1298" s="288"/>
      <c r="E1298" s="294"/>
      <c r="F1298" s="294"/>
      <c r="G1298" s="294"/>
    </row>
    <row r="1299" spans="1:7">
      <c r="A1299" s="289" t="s">
        <v>2391</v>
      </c>
      <c r="B1299" s="290"/>
      <c r="C1299" s="289" t="s">
        <v>2392</v>
      </c>
      <c r="D1299" s="291" t="s">
        <v>56</v>
      </c>
      <c r="E1299" s="292">
        <v>742.28</v>
      </c>
      <c r="F1299" s="293">
        <v>58.79</v>
      </c>
      <c r="G1299" s="293">
        <v>801.07</v>
      </c>
    </row>
    <row r="1300" spans="1:7">
      <c r="A1300" s="289" t="s">
        <v>2393</v>
      </c>
      <c r="B1300" s="290"/>
      <c r="C1300" s="289" t="s">
        <v>2394</v>
      </c>
      <c r="D1300" s="291" t="s">
        <v>56</v>
      </c>
      <c r="E1300" s="292">
        <v>583.95000000000005</v>
      </c>
      <c r="F1300" s="293">
        <v>58.79</v>
      </c>
      <c r="G1300" s="293">
        <v>642.74</v>
      </c>
    </row>
    <row r="1301" spans="1:7" ht="25.5">
      <c r="A1301" s="289" t="s">
        <v>2395</v>
      </c>
      <c r="B1301" s="290"/>
      <c r="C1301" s="289" t="s">
        <v>2396</v>
      </c>
      <c r="D1301" s="291" t="s">
        <v>13</v>
      </c>
      <c r="E1301" s="292">
        <v>805.24</v>
      </c>
      <c r="F1301" s="293">
        <v>103.64</v>
      </c>
      <c r="G1301" s="293">
        <v>908.88</v>
      </c>
    </row>
    <row r="1302" spans="1:7" ht="25.5">
      <c r="A1302" s="289" t="s">
        <v>2397</v>
      </c>
      <c r="B1302" s="290"/>
      <c r="C1302" s="289" t="s">
        <v>2398</v>
      </c>
      <c r="D1302" s="291" t="s">
        <v>13</v>
      </c>
      <c r="E1302" s="292">
        <v>785.51</v>
      </c>
      <c r="F1302" s="293">
        <v>103.64</v>
      </c>
      <c r="G1302" s="293">
        <v>889.15</v>
      </c>
    </row>
    <row r="1303" spans="1:7" ht="25.5">
      <c r="A1303" s="289" t="s">
        <v>2399</v>
      </c>
      <c r="B1303" s="290"/>
      <c r="C1303" s="289" t="s">
        <v>2400</v>
      </c>
      <c r="D1303" s="291" t="s">
        <v>56</v>
      </c>
      <c r="E1303" s="292">
        <v>956.63</v>
      </c>
      <c r="F1303" s="293">
        <v>103.64</v>
      </c>
      <c r="G1303" s="293">
        <v>1060.27</v>
      </c>
    </row>
    <row r="1304" spans="1:7">
      <c r="A1304" s="289" t="s">
        <v>2401</v>
      </c>
      <c r="B1304" s="290"/>
      <c r="C1304" s="289" t="s">
        <v>2402</v>
      </c>
      <c r="D1304" s="291" t="s">
        <v>13</v>
      </c>
      <c r="E1304" s="292">
        <v>1027.9100000000001</v>
      </c>
      <c r="F1304" s="293">
        <v>112.73</v>
      </c>
      <c r="G1304" s="293">
        <v>1140.6400000000001</v>
      </c>
    </row>
    <row r="1305" spans="1:7">
      <c r="A1305" s="289" t="s">
        <v>2403</v>
      </c>
      <c r="B1305" s="290"/>
      <c r="C1305" s="289" t="s">
        <v>2404</v>
      </c>
      <c r="D1305" s="291" t="s">
        <v>13</v>
      </c>
      <c r="E1305" s="292">
        <v>1014.22</v>
      </c>
      <c r="F1305" s="293">
        <v>112.73</v>
      </c>
      <c r="G1305" s="293">
        <v>1126.95</v>
      </c>
    </row>
    <row r="1306" spans="1:7">
      <c r="A1306" s="289" t="s">
        <v>2405</v>
      </c>
      <c r="B1306" s="290"/>
      <c r="C1306" s="289" t="s">
        <v>2406</v>
      </c>
      <c r="D1306" s="291" t="s">
        <v>56</v>
      </c>
      <c r="E1306" s="292">
        <v>757.2</v>
      </c>
      <c r="F1306" s="293">
        <v>58.79</v>
      </c>
      <c r="G1306" s="293">
        <v>815.99</v>
      </c>
    </row>
    <row r="1307" spans="1:7">
      <c r="A1307" s="289" t="s">
        <v>2407</v>
      </c>
      <c r="B1307" s="290"/>
      <c r="C1307" s="289" t="s">
        <v>2408</v>
      </c>
      <c r="D1307" s="291" t="s">
        <v>56</v>
      </c>
      <c r="E1307" s="292">
        <v>344.29</v>
      </c>
      <c r="F1307" s="293">
        <v>58.79</v>
      </c>
      <c r="G1307" s="293">
        <v>403.08</v>
      </c>
    </row>
    <row r="1308" spans="1:7">
      <c r="A1308" s="289" t="s">
        <v>2409</v>
      </c>
      <c r="B1308" s="290"/>
      <c r="C1308" s="289" t="s">
        <v>2410</v>
      </c>
      <c r="D1308" s="291" t="s">
        <v>56</v>
      </c>
      <c r="E1308" s="292">
        <v>1094.32</v>
      </c>
      <c r="F1308" s="293">
        <v>58.79</v>
      </c>
      <c r="G1308" s="293">
        <v>1153.1099999999999</v>
      </c>
    </row>
    <row r="1309" spans="1:7">
      <c r="A1309" s="289" t="s">
        <v>2411</v>
      </c>
      <c r="B1309" s="290"/>
      <c r="C1309" s="289" t="s">
        <v>2412</v>
      </c>
      <c r="D1309" s="291" t="s">
        <v>56</v>
      </c>
      <c r="E1309" s="292">
        <v>424.24</v>
      </c>
      <c r="F1309" s="293">
        <v>44.85</v>
      </c>
      <c r="G1309" s="293">
        <v>469.09</v>
      </c>
    </row>
    <row r="1310" spans="1:7" ht="25.5">
      <c r="A1310" s="289" t="s">
        <v>2413</v>
      </c>
      <c r="B1310" s="290"/>
      <c r="C1310" s="289" t="s">
        <v>2414</v>
      </c>
      <c r="D1310" s="291" t="s">
        <v>56</v>
      </c>
      <c r="E1310" s="292">
        <v>425.75</v>
      </c>
      <c r="F1310" s="293">
        <v>58.79</v>
      </c>
      <c r="G1310" s="293">
        <v>484.54</v>
      </c>
    </row>
    <row r="1311" spans="1:7">
      <c r="A1311" s="289" t="s">
        <v>2415</v>
      </c>
      <c r="B1311" s="290"/>
      <c r="C1311" s="289" t="s">
        <v>2416</v>
      </c>
      <c r="D1311" s="291" t="s">
        <v>56</v>
      </c>
      <c r="E1311" s="292">
        <v>369.14</v>
      </c>
      <c r="F1311" s="293">
        <v>58.79</v>
      </c>
      <c r="G1311" s="293">
        <v>427.93</v>
      </c>
    </row>
    <row r="1312" spans="1:7">
      <c r="A1312" s="289" t="s">
        <v>2417</v>
      </c>
      <c r="B1312" s="290"/>
      <c r="C1312" s="289" t="s">
        <v>2418</v>
      </c>
      <c r="D1312" s="291" t="s">
        <v>56</v>
      </c>
      <c r="E1312" s="292">
        <v>1117.42</v>
      </c>
      <c r="F1312" s="293">
        <v>58.79</v>
      </c>
      <c r="G1312" s="293">
        <v>1176.21</v>
      </c>
    </row>
    <row r="1313" spans="1:7">
      <c r="A1313" s="289" t="s">
        <v>2419</v>
      </c>
      <c r="B1313" s="290"/>
      <c r="C1313" s="289" t="s">
        <v>2420</v>
      </c>
      <c r="D1313" s="291" t="s">
        <v>56</v>
      </c>
      <c r="E1313" s="292">
        <v>1092.43</v>
      </c>
      <c r="F1313" s="293">
        <v>58.79</v>
      </c>
      <c r="G1313" s="293">
        <v>1151.22</v>
      </c>
    </row>
    <row r="1314" spans="1:7" ht="25.5">
      <c r="A1314" s="289" t="s">
        <v>2421</v>
      </c>
      <c r="B1314" s="290"/>
      <c r="C1314" s="289" t="s">
        <v>2422</v>
      </c>
      <c r="D1314" s="291" t="s">
        <v>56</v>
      </c>
      <c r="E1314" s="292">
        <v>999.51</v>
      </c>
      <c r="F1314" s="293">
        <v>58.79</v>
      </c>
      <c r="G1314" s="293">
        <v>1058.3</v>
      </c>
    </row>
    <row r="1315" spans="1:7">
      <c r="A1315" s="289" t="s">
        <v>2423</v>
      </c>
      <c r="B1315" s="290"/>
      <c r="C1315" s="289" t="s">
        <v>2424</v>
      </c>
      <c r="D1315" s="291" t="s">
        <v>56</v>
      </c>
      <c r="E1315" s="292">
        <v>721.86</v>
      </c>
      <c r="F1315" s="293">
        <v>39.07</v>
      </c>
      <c r="G1315" s="293">
        <v>760.93</v>
      </c>
    </row>
    <row r="1316" spans="1:7">
      <c r="A1316" s="289" t="s">
        <v>2425</v>
      </c>
      <c r="B1316" s="290"/>
      <c r="C1316" s="289" t="s">
        <v>2426</v>
      </c>
      <c r="D1316" s="291" t="s">
        <v>56</v>
      </c>
      <c r="E1316" s="292">
        <v>461.24</v>
      </c>
      <c r="F1316" s="293">
        <v>47.88</v>
      </c>
      <c r="G1316" s="293">
        <v>509.12</v>
      </c>
    </row>
    <row r="1317" spans="1:7">
      <c r="A1317" s="289" t="s">
        <v>2427</v>
      </c>
      <c r="B1317" s="290"/>
      <c r="C1317" s="289" t="s">
        <v>2428</v>
      </c>
      <c r="D1317" s="291" t="s">
        <v>56</v>
      </c>
      <c r="E1317" s="292">
        <v>804.53</v>
      </c>
      <c r="F1317" s="293">
        <v>39.07</v>
      </c>
      <c r="G1317" s="293">
        <v>843.6</v>
      </c>
    </row>
    <row r="1318" spans="1:7">
      <c r="A1318" s="289" t="s">
        <v>2429</v>
      </c>
      <c r="B1318" s="290"/>
      <c r="C1318" s="289" t="s">
        <v>2430</v>
      </c>
      <c r="D1318" s="291" t="s">
        <v>56</v>
      </c>
      <c r="E1318" s="292">
        <v>834.46</v>
      </c>
      <c r="F1318" s="293">
        <v>39.07</v>
      </c>
      <c r="G1318" s="293">
        <v>873.53</v>
      </c>
    </row>
    <row r="1319" spans="1:7">
      <c r="A1319" s="289" t="s">
        <v>2431</v>
      </c>
      <c r="B1319" s="290"/>
      <c r="C1319" s="289" t="s">
        <v>2432</v>
      </c>
      <c r="D1319" s="291" t="s">
        <v>56</v>
      </c>
      <c r="E1319" s="292">
        <v>1080.83</v>
      </c>
      <c r="F1319" s="293">
        <v>19.62</v>
      </c>
      <c r="G1319" s="293">
        <v>1100.45</v>
      </c>
    </row>
    <row r="1320" spans="1:7">
      <c r="A1320" s="289" t="s">
        <v>2433</v>
      </c>
      <c r="B1320" s="290"/>
      <c r="C1320" s="289" t="s">
        <v>2434</v>
      </c>
      <c r="D1320" s="291" t="s">
        <v>56</v>
      </c>
      <c r="E1320" s="292">
        <v>264.48</v>
      </c>
      <c r="F1320" s="293">
        <v>30.91</v>
      </c>
      <c r="G1320" s="293">
        <v>295.39</v>
      </c>
    </row>
    <row r="1321" spans="1:7" ht="25.5">
      <c r="A1321" s="289" t="s">
        <v>2435</v>
      </c>
      <c r="B1321" s="290"/>
      <c r="C1321" s="289" t="s">
        <v>2436</v>
      </c>
      <c r="D1321" s="291" t="s">
        <v>56</v>
      </c>
      <c r="E1321" s="292">
        <v>408.67</v>
      </c>
      <c r="F1321" s="293">
        <v>58.79</v>
      </c>
      <c r="G1321" s="293">
        <v>467.46</v>
      </c>
    </row>
    <row r="1322" spans="1:7">
      <c r="A1322" s="289" t="s">
        <v>2437</v>
      </c>
      <c r="B1322" s="290"/>
      <c r="C1322" s="289" t="s">
        <v>2438</v>
      </c>
      <c r="D1322" s="291" t="s">
        <v>56</v>
      </c>
      <c r="E1322" s="292">
        <v>907.31</v>
      </c>
      <c r="F1322" s="293">
        <v>93.3</v>
      </c>
      <c r="G1322" s="293">
        <v>1000.61</v>
      </c>
    </row>
    <row r="1323" spans="1:7">
      <c r="A1323" s="289" t="s">
        <v>2439</v>
      </c>
      <c r="B1323" s="290"/>
      <c r="C1323" s="289" t="s">
        <v>2440</v>
      </c>
      <c r="D1323" s="291" t="s">
        <v>56</v>
      </c>
      <c r="E1323" s="292">
        <v>508.04</v>
      </c>
      <c r="F1323" s="293">
        <v>41.91</v>
      </c>
      <c r="G1323" s="293">
        <v>549.95000000000005</v>
      </c>
    </row>
    <row r="1324" spans="1:7">
      <c r="A1324" s="289" t="s">
        <v>2441</v>
      </c>
      <c r="B1324" s="290"/>
      <c r="C1324" s="289" t="s">
        <v>2442</v>
      </c>
      <c r="D1324" s="291" t="s">
        <v>56</v>
      </c>
      <c r="E1324" s="292">
        <v>1195.8499999999999</v>
      </c>
      <c r="F1324" s="293">
        <v>44.65</v>
      </c>
      <c r="G1324" s="293">
        <v>1240.5</v>
      </c>
    </row>
    <row r="1325" spans="1:7">
      <c r="A1325" s="289" t="s">
        <v>2443</v>
      </c>
      <c r="B1325" s="290"/>
      <c r="C1325" s="289" t="s">
        <v>2444</v>
      </c>
      <c r="D1325" s="291" t="s">
        <v>56</v>
      </c>
      <c r="E1325" s="292">
        <v>371.39</v>
      </c>
      <c r="F1325" s="293">
        <v>58.79</v>
      </c>
      <c r="G1325" s="293">
        <v>430.18</v>
      </c>
    </row>
    <row r="1326" spans="1:7">
      <c r="A1326" s="285" t="s">
        <v>2445</v>
      </c>
      <c r="B1326" s="286" t="s">
        <v>2446</v>
      </c>
      <c r="C1326" s="287"/>
      <c r="D1326" s="288"/>
      <c r="E1326" s="294"/>
      <c r="F1326" s="294"/>
      <c r="G1326" s="294"/>
    </row>
    <row r="1327" spans="1:7">
      <c r="A1327" s="289" t="s">
        <v>2447</v>
      </c>
      <c r="B1327" s="290"/>
      <c r="C1327" s="289" t="s">
        <v>2448</v>
      </c>
      <c r="D1327" s="291" t="s">
        <v>81</v>
      </c>
      <c r="E1327" s="292">
        <v>480.04</v>
      </c>
      <c r="F1327" s="293">
        <v>30.91</v>
      </c>
      <c r="G1327" s="293">
        <v>510.95</v>
      </c>
    </row>
    <row r="1328" spans="1:7">
      <c r="A1328" s="289" t="s">
        <v>2449</v>
      </c>
      <c r="B1328" s="290"/>
      <c r="C1328" s="289" t="s">
        <v>2450</v>
      </c>
      <c r="D1328" s="291" t="s">
        <v>81</v>
      </c>
      <c r="E1328" s="292">
        <v>483.78</v>
      </c>
      <c r="F1328" s="293">
        <v>12.37</v>
      </c>
      <c r="G1328" s="293">
        <v>496.15</v>
      </c>
    </row>
    <row r="1329" spans="1:7">
      <c r="A1329" s="289" t="s">
        <v>2451</v>
      </c>
      <c r="B1329" s="290"/>
      <c r="C1329" s="289" t="s">
        <v>2452</v>
      </c>
      <c r="D1329" s="291" t="s">
        <v>81</v>
      </c>
      <c r="E1329" s="292">
        <v>936.12</v>
      </c>
      <c r="F1329" s="293">
        <v>30.91</v>
      </c>
      <c r="G1329" s="293">
        <v>967.03</v>
      </c>
    </row>
    <row r="1330" spans="1:7">
      <c r="A1330" s="289" t="s">
        <v>2453</v>
      </c>
      <c r="B1330" s="290"/>
      <c r="C1330" s="289" t="s">
        <v>2454</v>
      </c>
      <c r="D1330" s="291" t="s">
        <v>56</v>
      </c>
      <c r="E1330" s="292">
        <v>1213.46</v>
      </c>
      <c r="F1330" s="293">
        <v>61.82</v>
      </c>
      <c r="G1330" s="293">
        <v>1275.28</v>
      </c>
    </row>
    <row r="1331" spans="1:7" ht="25.5">
      <c r="A1331" s="289" t="s">
        <v>2455</v>
      </c>
      <c r="B1331" s="290"/>
      <c r="C1331" s="289" t="s">
        <v>7722</v>
      </c>
      <c r="D1331" s="291" t="s">
        <v>56</v>
      </c>
      <c r="E1331" s="292">
        <v>453.89</v>
      </c>
      <c r="F1331" s="293">
        <v>10.199999999999999</v>
      </c>
      <c r="G1331" s="293">
        <v>464.09</v>
      </c>
    </row>
    <row r="1332" spans="1:7">
      <c r="A1332" s="289" t="s">
        <v>2456</v>
      </c>
      <c r="B1332" s="290"/>
      <c r="C1332" s="289" t="s">
        <v>2457</v>
      </c>
      <c r="D1332" s="291" t="s">
        <v>56</v>
      </c>
      <c r="E1332" s="292">
        <v>411.31</v>
      </c>
      <c r="F1332" s="293">
        <v>30.91</v>
      </c>
      <c r="G1332" s="293">
        <v>442.22</v>
      </c>
    </row>
    <row r="1333" spans="1:7" ht="25.5">
      <c r="A1333" s="289" t="s">
        <v>2458</v>
      </c>
      <c r="B1333" s="290"/>
      <c r="C1333" s="289" t="s">
        <v>2459</v>
      </c>
      <c r="D1333" s="291" t="s">
        <v>56</v>
      </c>
      <c r="E1333" s="292">
        <v>731.15</v>
      </c>
      <c r="F1333" s="293">
        <v>19.62</v>
      </c>
      <c r="G1333" s="293">
        <v>750.77</v>
      </c>
    </row>
    <row r="1334" spans="1:7" ht="25.5">
      <c r="A1334" s="289" t="s">
        <v>2460</v>
      </c>
      <c r="B1334" s="290"/>
      <c r="C1334" s="289" t="s">
        <v>2461</v>
      </c>
      <c r="D1334" s="291" t="s">
        <v>56</v>
      </c>
      <c r="E1334" s="292">
        <v>369.43</v>
      </c>
      <c r="F1334" s="293">
        <v>39.07</v>
      </c>
      <c r="G1334" s="293">
        <v>408.5</v>
      </c>
    </row>
    <row r="1335" spans="1:7">
      <c r="A1335" s="289" t="s">
        <v>2462</v>
      </c>
      <c r="B1335" s="290"/>
      <c r="C1335" s="289" t="s">
        <v>2463</v>
      </c>
      <c r="D1335" s="291" t="s">
        <v>81</v>
      </c>
      <c r="E1335" s="292">
        <v>116.06</v>
      </c>
      <c r="F1335" s="293">
        <v>15.47</v>
      </c>
      <c r="G1335" s="293">
        <v>131.53</v>
      </c>
    </row>
    <row r="1336" spans="1:7">
      <c r="A1336" s="289" t="s">
        <v>2464</v>
      </c>
      <c r="B1336" s="290"/>
      <c r="C1336" s="289" t="s">
        <v>2465</v>
      </c>
      <c r="D1336" s="291" t="s">
        <v>81</v>
      </c>
      <c r="E1336" s="292">
        <v>129.96</v>
      </c>
      <c r="F1336" s="293">
        <v>15.47</v>
      </c>
      <c r="G1336" s="293">
        <v>145.43</v>
      </c>
    </row>
    <row r="1337" spans="1:7" ht="25.5">
      <c r="A1337" s="289" t="s">
        <v>2466</v>
      </c>
      <c r="B1337" s="290"/>
      <c r="C1337" s="289" t="s">
        <v>2467</v>
      </c>
      <c r="D1337" s="291" t="s">
        <v>56</v>
      </c>
      <c r="E1337" s="292">
        <v>945.21</v>
      </c>
      <c r="F1337" s="293">
        <v>44.85</v>
      </c>
      <c r="G1337" s="293">
        <v>990.06</v>
      </c>
    </row>
    <row r="1338" spans="1:7" ht="25.5">
      <c r="A1338" s="289" t="s">
        <v>2468</v>
      </c>
      <c r="B1338" s="290"/>
      <c r="C1338" s="289" t="s">
        <v>2469</v>
      </c>
      <c r="D1338" s="291" t="s">
        <v>56</v>
      </c>
      <c r="E1338" s="292">
        <v>729.08</v>
      </c>
      <c r="F1338" s="293">
        <v>19.62</v>
      </c>
      <c r="G1338" s="293">
        <v>748.7</v>
      </c>
    </row>
    <row r="1339" spans="1:7">
      <c r="A1339" s="289" t="s">
        <v>2470</v>
      </c>
      <c r="B1339" s="290"/>
      <c r="C1339" s="289" t="s">
        <v>2471</v>
      </c>
      <c r="D1339" s="291" t="s">
        <v>56</v>
      </c>
      <c r="E1339" s="292">
        <v>544.36</v>
      </c>
      <c r="F1339" s="293">
        <v>39.07</v>
      </c>
      <c r="G1339" s="293">
        <v>583.42999999999995</v>
      </c>
    </row>
    <row r="1340" spans="1:7">
      <c r="A1340" s="289" t="s">
        <v>2472</v>
      </c>
      <c r="B1340" s="290"/>
      <c r="C1340" s="289" t="s">
        <v>2473</v>
      </c>
      <c r="D1340" s="291" t="s">
        <v>56</v>
      </c>
      <c r="E1340" s="292">
        <v>342</v>
      </c>
      <c r="F1340" s="293">
        <v>12.37</v>
      </c>
      <c r="G1340" s="293">
        <v>354.37</v>
      </c>
    </row>
    <row r="1341" spans="1:7" ht="25.5">
      <c r="A1341" s="289" t="s">
        <v>2474</v>
      </c>
      <c r="B1341" s="290"/>
      <c r="C1341" s="289" t="s">
        <v>2475</v>
      </c>
      <c r="D1341" s="291" t="s">
        <v>56</v>
      </c>
      <c r="E1341" s="292">
        <v>506.94</v>
      </c>
      <c r="F1341" s="293">
        <v>0</v>
      </c>
      <c r="G1341" s="293">
        <v>506.94</v>
      </c>
    </row>
    <row r="1342" spans="1:7">
      <c r="A1342" s="285" t="s">
        <v>2476</v>
      </c>
      <c r="B1342" s="286" t="s">
        <v>2477</v>
      </c>
      <c r="C1342" s="287"/>
      <c r="D1342" s="288"/>
      <c r="E1342" s="294"/>
      <c r="F1342" s="294"/>
      <c r="G1342" s="294"/>
    </row>
    <row r="1343" spans="1:7" ht="25.5">
      <c r="A1343" s="289" t="s">
        <v>2478</v>
      </c>
      <c r="B1343" s="290"/>
      <c r="C1343" s="289" t="s">
        <v>2479</v>
      </c>
      <c r="D1343" s="291" t="s">
        <v>56</v>
      </c>
      <c r="E1343" s="292">
        <v>2016.27</v>
      </c>
      <c r="F1343" s="293">
        <v>43.54</v>
      </c>
      <c r="G1343" s="293">
        <v>2059.81</v>
      </c>
    </row>
    <row r="1344" spans="1:7">
      <c r="A1344" s="289" t="s">
        <v>2480</v>
      </c>
      <c r="B1344" s="290"/>
      <c r="C1344" s="289" t="s">
        <v>2481</v>
      </c>
      <c r="D1344" s="291" t="s">
        <v>56</v>
      </c>
      <c r="E1344" s="292">
        <v>1014.86</v>
      </c>
      <c r="F1344" s="293">
        <v>43.54</v>
      </c>
      <c r="G1344" s="293">
        <v>1058.4000000000001</v>
      </c>
    </row>
    <row r="1345" spans="1:7" ht="25.5">
      <c r="A1345" s="289" t="s">
        <v>2482</v>
      </c>
      <c r="B1345" s="290"/>
      <c r="C1345" s="289" t="s">
        <v>7723</v>
      </c>
      <c r="D1345" s="291" t="s">
        <v>56</v>
      </c>
      <c r="E1345" s="292">
        <v>1128.96</v>
      </c>
      <c r="F1345" s="293">
        <v>43.54</v>
      </c>
      <c r="G1345" s="293">
        <v>1172.5</v>
      </c>
    </row>
    <row r="1346" spans="1:7" ht="25.5">
      <c r="A1346" s="289" t="s">
        <v>2483</v>
      </c>
      <c r="B1346" s="290"/>
      <c r="C1346" s="289" t="s">
        <v>2484</v>
      </c>
      <c r="D1346" s="291" t="s">
        <v>56</v>
      </c>
      <c r="E1346" s="292">
        <v>1642.81</v>
      </c>
      <c r="F1346" s="293">
        <v>43.54</v>
      </c>
      <c r="G1346" s="293">
        <v>1686.35</v>
      </c>
    </row>
    <row r="1347" spans="1:7" ht="25.5">
      <c r="A1347" s="289" t="s">
        <v>2485</v>
      </c>
      <c r="B1347" s="290"/>
      <c r="C1347" s="289" t="s">
        <v>7724</v>
      </c>
      <c r="D1347" s="291" t="s">
        <v>56</v>
      </c>
      <c r="E1347" s="292">
        <v>1411.73</v>
      </c>
      <c r="F1347" s="293">
        <v>79.77</v>
      </c>
      <c r="G1347" s="293">
        <v>1491.5</v>
      </c>
    </row>
    <row r="1348" spans="1:7" ht="25.5">
      <c r="A1348" s="289" t="s">
        <v>2486</v>
      </c>
      <c r="B1348" s="290"/>
      <c r="C1348" s="289" t="s">
        <v>7725</v>
      </c>
      <c r="D1348" s="291" t="s">
        <v>56</v>
      </c>
      <c r="E1348" s="292">
        <v>1866.82</v>
      </c>
      <c r="F1348" s="293">
        <v>79.77</v>
      </c>
      <c r="G1348" s="293">
        <v>1946.59</v>
      </c>
    </row>
    <row r="1349" spans="1:7" ht="25.5">
      <c r="A1349" s="289" t="s">
        <v>2487</v>
      </c>
      <c r="B1349" s="290"/>
      <c r="C1349" s="289" t="s">
        <v>7726</v>
      </c>
      <c r="D1349" s="291" t="s">
        <v>56</v>
      </c>
      <c r="E1349" s="292">
        <v>1758.94</v>
      </c>
      <c r="F1349" s="293">
        <v>79.77</v>
      </c>
      <c r="G1349" s="293">
        <v>1838.71</v>
      </c>
    </row>
    <row r="1350" spans="1:7" ht="25.5">
      <c r="A1350" s="289" t="s">
        <v>2488</v>
      </c>
      <c r="B1350" s="290"/>
      <c r="C1350" s="289" t="s">
        <v>7727</v>
      </c>
      <c r="D1350" s="291" t="s">
        <v>56</v>
      </c>
      <c r="E1350" s="292">
        <v>2035.97</v>
      </c>
      <c r="F1350" s="293">
        <v>79.77</v>
      </c>
      <c r="G1350" s="293">
        <v>2115.7399999999998</v>
      </c>
    </row>
    <row r="1351" spans="1:7">
      <c r="A1351" s="289" t="s">
        <v>2489</v>
      </c>
      <c r="B1351" s="290"/>
      <c r="C1351" s="289" t="s">
        <v>2490</v>
      </c>
      <c r="D1351" s="291" t="s">
        <v>56</v>
      </c>
      <c r="E1351" s="292">
        <v>1232.3</v>
      </c>
      <c r="F1351" s="293">
        <v>43.54</v>
      </c>
      <c r="G1351" s="293">
        <v>1275.8399999999999</v>
      </c>
    </row>
    <row r="1352" spans="1:7" ht="25.5">
      <c r="A1352" s="289" t="s">
        <v>2491</v>
      </c>
      <c r="B1352" s="290"/>
      <c r="C1352" s="289" t="s">
        <v>7728</v>
      </c>
      <c r="D1352" s="291" t="s">
        <v>56</v>
      </c>
      <c r="E1352" s="292">
        <v>1314.2</v>
      </c>
      <c r="F1352" s="293">
        <v>43.54</v>
      </c>
      <c r="G1352" s="293">
        <v>1357.74</v>
      </c>
    </row>
    <row r="1353" spans="1:7" ht="25.5">
      <c r="A1353" s="289" t="s">
        <v>2492</v>
      </c>
      <c r="B1353" s="290"/>
      <c r="C1353" s="289" t="s">
        <v>2493</v>
      </c>
      <c r="D1353" s="291" t="s">
        <v>56</v>
      </c>
      <c r="E1353" s="292">
        <v>1919.03</v>
      </c>
      <c r="F1353" s="293">
        <v>43.54</v>
      </c>
      <c r="G1353" s="293">
        <v>1962.57</v>
      </c>
    </row>
    <row r="1354" spans="1:7" ht="25.5">
      <c r="A1354" s="289" t="s">
        <v>2494</v>
      </c>
      <c r="B1354" s="290"/>
      <c r="C1354" s="289" t="s">
        <v>7729</v>
      </c>
      <c r="D1354" s="291" t="s">
        <v>56</v>
      </c>
      <c r="E1354" s="292">
        <v>1675.21</v>
      </c>
      <c r="F1354" s="293">
        <v>79.77</v>
      </c>
      <c r="G1354" s="293">
        <v>1754.98</v>
      </c>
    </row>
    <row r="1355" spans="1:7" ht="25.5">
      <c r="A1355" s="289" t="s">
        <v>2495</v>
      </c>
      <c r="B1355" s="290"/>
      <c r="C1355" s="289" t="s">
        <v>7730</v>
      </c>
      <c r="D1355" s="291" t="s">
        <v>56</v>
      </c>
      <c r="E1355" s="292">
        <v>2157.29</v>
      </c>
      <c r="F1355" s="293">
        <v>79.77</v>
      </c>
      <c r="G1355" s="293">
        <v>2237.06</v>
      </c>
    </row>
    <row r="1356" spans="1:7" ht="25.5">
      <c r="A1356" s="289" t="s">
        <v>2496</v>
      </c>
      <c r="B1356" s="290"/>
      <c r="C1356" s="289" t="s">
        <v>7731</v>
      </c>
      <c r="D1356" s="291" t="s">
        <v>56</v>
      </c>
      <c r="E1356" s="292">
        <v>1670</v>
      </c>
      <c r="F1356" s="293">
        <v>79.77</v>
      </c>
      <c r="G1356" s="293">
        <v>1749.77</v>
      </c>
    </row>
    <row r="1357" spans="1:7" ht="25.5">
      <c r="A1357" s="289" t="s">
        <v>2497</v>
      </c>
      <c r="B1357" s="290"/>
      <c r="C1357" s="289" t="s">
        <v>7732</v>
      </c>
      <c r="D1357" s="291" t="s">
        <v>56</v>
      </c>
      <c r="E1357" s="292">
        <v>2186.85</v>
      </c>
      <c r="F1357" s="293">
        <v>79.77</v>
      </c>
      <c r="G1357" s="293">
        <v>2266.62</v>
      </c>
    </row>
    <row r="1358" spans="1:7" ht="25.5">
      <c r="A1358" s="289" t="s">
        <v>2498</v>
      </c>
      <c r="B1358" s="290"/>
      <c r="C1358" s="289" t="s">
        <v>7733</v>
      </c>
      <c r="D1358" s="291" t="s">
        <v>56</v>
      </c>
      <c r="E1358" s="292">
        <v>2352.84</v>
      </c>
      <c r="F1358" s="293">
        <v>79.77</v>
      </c>
      <c r="G1358" s="293">
        <v>2432.61</v>
      </c>
    </row>
    <row r="1359" spans="1:7" ht="25.5">
      <c r="A1359" s="289" t="s">
        <v>2499</v>
      </c>
      <c r="B1359" s="290"/>
      <c r="C1359" s="289" t="s">
        <v>2500</v>
      </c>
      <c r="D1359" s="291" t="s">
        <v>56</v>
      </c>
      <c r="E1359" s="292">
        <v>2194.9899999999998</v>
      </c>
      <c r="F1359" s="293">
        <v>43.54</v>
      </c>
      <c r="G1359" s="293">
        <v>2238.5300000000002</v>
      </c>
    </row>
    <row r="1360" spans="1:7" ht="25.5">
      <c r="A1360" s="289" t="s">
        <v>2501</v>
      </c>
      <c r="B1360" s="290"/>
      <c r="C1360" s="289" t="s">
        <v>2502</v>
      </c>
      <c r="D1360" s="291" t="s">
        <v>56</v>
      </c>
      <c r="E1360" s="292">
        <v>1889.34</v>
      </c>
      <c r="F1360" s="293">
        <v>43.54</v>
      </c>
      <c r="G1360" s="293">
        <v>1932.88</v>
      </c>
    </row>
    <row r="1361" spans="1:7" ht="25.5">
      <c r="A1361" s="289" t="s">
        <v>2503</v>
      </c>
      <c r="B1361" s="290"/>
      <c r="C1361" s="289" t="s">
        <v>2504</v>
      </c>
      <c r="D1361" s="291" t="s">
        <v>56</v>
      </c>
      <c r="E1361" s="292">
        <v>2468.06</v>
      </c>
      <c r="F1361" s="293">
        <v>43.54</v>
      </c>
      <c r="G1361" s="293">
        <v>2511.6</v>
      </c>
    </row>
    <row r="1362" spans="1:7" ht="25.5">
      <c r="A1362" s="289" t="s">
        <v>2505</v>
      </c>
      <c r="B1362" s="290"/>
      <c r="C1362" s="289" t="s">
        <v>2506</v>
      </c>
      <c r="D1362" s="291" t="s">
        <v>56</v>
      </c>
      <c r="E1362" s="292">
        <v>1723.78</v>
      </c>
      <c r="F1362" s="293">
        <v>177.04</v>
      </c>
      <c r="G1362" s="293">
        <v>1900.82</v>
      </c>
    </row>
    <row r="1363" spans="1:7" ht="25.5">
      <c r="A1363" s="289" t="s">
        <v>2507</v>
      </c>
      <c r="B1363" s="290"/>
      <c r="C1363" s="289" t="s">
        <v>2508</v>
      </c>
      <c r="D1363" s="291" t="s">
        <v>56</v>
      </c>
      <c r="E1363" s="292">
        <v>1471.11</v>
      </c>
      <c r="F1363" s="293">
        <v>43.54</v>
      </c>
      <c r="G1363" s="293">
        <v>1514.65</v>
      </c>
    </row>
    <row r="1364" spans="1:7" ht="25.5">
      <c r="A1364" s="289" t="s">
        <v>2509</v>
      </c>
      <c r="B1364" s="290"/>
      <c r="C1364" s="289" t="s">
        <v>2510</v>
      </c>
      <c r="D1364" s="291" t="s">
        <v>56</v>
      </c>
      <c r="E1364" s="292">
        <v>751.67</v>
      </c>
      <c r="F1364" s="293">
        <v>43.54</v>
      </c>
      <c r="G1364" s="293">
        <v>795.21</v>
      </c>
    </row>
    <row r="1365" spans="1:7" ht="25.5">
      <c r="A1365" s="289" t="s">
        <v>2511</v>
      </c>
      <c r="B1365" s="290"/>
      <c r="C1365" s="289" t="s">
        <v>7734</v>
      </c>
      <c r="D1365" s="291" t="s">
        <v>56</v>
      </c>
      <c r="E1365" s="292">
        <v>1628</v>
      </c>
      <c r="F1365" s="293">
        <v>43.54</v>
      </c>
      <c r="G1365" s="293">
        <v>1671.54</v>
      </c>
    </row>
    <row r="1366" spans="1:7" ht="25.5">
      <c r="A1366" s="289" t="s">
        <v>2512</v>
      </c>
      <c r="B1366" s="290"/>
      <c r="C1366" s="289" t="s">
        <v>7735</v>
      </c>
      <c r="D1366" s="291" t="s">
        <v>56</v>
      </c>
      <c r="E1366" s="292">
        <v>1393.51</v>
      </c>
      <c r="F1366" s="293">
        <v>43.54</v>
      </c>
      <c r="G1366" s="293">
        <v>1437.05</v>
      </c>
    </row>
    <row r="1367" spans="1:7">
      <c r="A1367" s="285" t="s">
        <v>2513</v>
      </c>
      <c r="B1367" s="286" t="s">
        <v>2514</v>
      </c>
      <c r="C1367" s="287"/>
      <c r="D1367" s="288"/>
      <c r="E1367" s="294"/>
      <c r="F1367" s="294"/>
      <c r="G1367" s="294"/>
    </row>
    <row r="1368" spans="1:7">
      <c r="A1368" s="289" t="s">
        <v>2515</v>
      </c>
      <c r="B1368" s="290"/>
      <c r="C1368" s="289" t="s">
        <v>7736</v>
      </c>
      <c r="D1368" s="291" t="s">
        <v>81</v>
      </c>
      <c r="E1368" s="292">
        <v>922.28</v>
      </c>
      <c r="F1368" s="293">
        <v>36.229999999999997</v>
      </c>
      <c r="G1368" s="293">
        <v>958.51</v>
      </c>
    </row>
    <row r="1369" spans="1:7">
      <c r="A1369" s="285" t="s">
        <v>2516</v>
      </c>
      <c r="B1369" s="286" t="s">
        <v>2517</v>
      </c>
      <c r="C1369" s="287"/>
      <c r="D1369" s="288"/>
      <c r="E1369" s="294"/>
      <c r="F1369" s="294"/>
      <c r="G1369" s="294"/>
    </row>
    <row r="1370" spans="1:7">
      <c r="A1370" s="289" t="s">
        <v>2518</v>
      </c>
      <c r="B1370" s="290"/>
      <c r="C1370" s="289" t="s">
        <v>2519</v>
      </c>
      <c r="D1370" s="291" t="s">
        <v>56</v>
      </c>
      <c r="E1370" s="292">
        <v>503.78</v>
      </c>
      <c r="F1370" s="293">
        <v>30.91</v>
      </c>
      <c r="G1370" s="293">
        <v>534.69000000000005</v>
      </c>
    </row>
    <row r="1371" spans="1:7" ht="25.5">
      <c r="A1371" s="289" t="s">
        <v>2520</v>
      </c>
      <c r="B1371" s="290"/>
      <c r="C1371" s="289" t="s">
        <v>2521</v>
      </c>
      <c r="D1371" s="291" t="s">
        <v>56</v>
      </c>
      <c r="E1371" s="292">
        <v>773.3</v>
      </c>
      <c r="F1371" s="293">
        <v>87.16</v>
      </c>
      <c r="G1371" s="293">
        <v>860.46</v>
      </c>
    </row>
    <row r="1372" spans="1:7">
      <c r="A1372" s="285" t="s">
        <v>2522</v>
      </c>
      <c r="B1372" s="286" t="s">
        <v>2523</v>
      </c>
      <c r="C1372" s="287"/>
      <c r="D1372" s="288"/>
      <c r="E1372" s="294"/>
      <c r="F1372" s="294"/>
      <c r="G1372" s="294"/>
    </row>
    <row r="1373" spans="1:7" ht="25.5">
      <c r="A1373" s="289" t="s">
        <v>2524</v>
      </c>
      <c r="B1373" s="290"/>
      <c r="C1373" s="289" t="s">
        <v>2525</v>
      </c>
      <c r="D1373" s="291" t="s">
        <v>81</v>
      </c>
      <c r="E1373" s="292">
        <v>597.15</v>
      </c>
      <c r="F1373" s="293">
        <v>37.1</v>
      </c>
      <c r="G1373" s="293">
        <v>634.25</v>
      </c>
    </row>
    <row r="1374" spans="1:7">
      <c r="A1374" s="289" t="s">
        <v>2526</v>
      </c>
      <c r="B1374" s="290"/>
      <c r="C1374" s="289" t="s">
        <v>2527</v>
      </c>
      <c r="D1374" s="291" t="s">
        <v>81</v>
      </c>
      <c r="E1374" s="292">
        <v>386.91</v>
      </c>
      <c r="F1374" s="293">
        <v>15.47</v>
      </c>
      <c r="G1374" s="293">
        <v>402.38</v>
      </c>
    </row>
    <row r="1375" spans="1:7" ht="25.5">
      <c r="A1375" s="289" t="s">
        <v>2528</v>
      </c>
      <c r="B1375" s="290"/>
      <c r="C1375" s="289" t="s">
        <v>2529</v>
      </c>
      <c r="D1375" s="291" t="s">
        <v>81</v>
      </c>
      <c r="E1375" s="292">
        <v>532.24</v>
      </c>
      <c r="F1375" s="293">
        <v>30.91</v>
      </c>
      <c r="G1375" s="293">
        <v>563.15</v>
      </c>
    </row>
    <row r="1376" spans="1:7">
      <c r="A1376" s="285" t="s">
        <v>2530</v>
      </c>
      <c r="B1376" s="286" t="s">
        <v>2531</v>
      </c>
      <c r="C1376" s="287"/>
      <c r="D1376" s="288"/>
      <c r="E1376" s="294"/>
      <c r="F1376" s="294"/>
      <c r="G1376" s="294"/>
    </row>
    <row r="1377" spans="1:7">
      <c r="A1377" s="289" t="s">
        <v>2532</v>
      </c>
      <c r="B1377" s="290"/>
      <c r="C1377" s="289" t="s">
        <v>2533</v>
      </c>
      <c r="D1377" s="291" t="s">
        <v>56</v>
      </c>
      <c r="E1377" s="292">
        <v>0</v>
      </c>
      <c r="F1377" s="293">
        <v>30.91</v>
      </c>
      <c r="G1377" s="293">
        <v>30.91</v>
      </c>
    </row>
    <row r="1378" spans="1:7">
      <c r="A1378" s="289" t="s">
        <v>2534</v>
      </c>
      <c r="B1378" s="290"/>
      <c r="C1378" s="289" t="s">
        <v>2535</v>
      </c>
      <c r="D1378" s="291" t="s">
        <v>81</v>
      </c>
      <c r="E1378" s="292">
        <v>1.25</v>
      </c>
      <c r="F1378" s="293">
        <v>8.0299999999999994</v>
      </c>
      <c r="G1378" s="293">
        <v>9.2799999999999994</v>
      </c>
    </row>
    <row r="1379" spans="1:7">
      <c r="A1379" s="289" t="s">
        <v>2536</v>
      </c>
      <c r="B1379" s="290"/>
      <c r="C1379" s="289" t="s">
        <v>2537</v>
      </c>
      <c r="D1379" s="291" t="s">
        <v>81</v>
      </c>
      <c r="E1379" s="292">
        <v>0</v>
      </c>
      <c r="F1379" s="293">
        <v>18.54</v>
      </c>
      <c r="G1379" s="293">
        <v>18.54</v>
      </c>
    </row>
    <row r="1380" spans="1:7">
      <c r="A1380" s="289" t="s">
        <v>2538</v>
      </c>
      <c r="B1380" s="290"/>
      <c r="C1380" s="289" t="s">
        <v>2539</v>
      </c>
      <c r="D1380" s="291" t="s">
        <v>81</v>
      </c>
      <c r="E1380" s="292">
        <v>20.41</v>
      </c>
      <c r="F1380" s="293">
        <v>20.78</v>
      </c>
      <c r="G1380" s="293">
        <v>41.19</v>
      </c>
    </row>
    <row r="1381" spans="1:7">
      <c r="A1381" s="289" t="s">
        <v>2540</v>
      </c>
      <c r="B1381" s="290"/>
      <c r="C1381" s="289" t="s">
        <v>2541</v>
      </c>
      <c r="D1381" s="291" t="s">
        <v>262</v>
      </c>
      <c r="E1381" s="292">
        <v>2203.86</v>
      </c>
      <c r="F1381" s="293">
        <v>72.459999999999994</v>
      </c>
      <c r="G1381" s="293">
        <v>2276.3200000000002</v>
      </c>
    </row>
    <row r="1382" spans="1:7">
      <c r="A1382" s="289" t="s">
        <v>2542</v>
      </c>
      <c r="B1382" s="290"/>
      <c r="C1382" s="289" t="s">
        <v>2543</v>
      </c>
      <c r="D1382" s="291" t="s">
        <v>81</v>
      </c>
      <c r="E1382" s="292">
        <v>44.48</v>
      </c>
      <c r="F1382" s="293">
        <v>8.0299999999999994</v>
      </c>
      <c r="G1382" s="293">
        <v>52.51</v>
      </c>
    </row>
    <row r="1383" spans="1:7" ht="25.5">
      <c r="A1383" s="289" t="s">
        <v>2544</v>
      </c>
      <c r="B1383" s="290"/>
      <c r="C1383" s="289" t="s">
        <v>2545</v>
      </c>
      <c r="D1383" s="291" t="s">
        <v>81</v>
      </c>
      <c r="E1383" s="292">
        <v>191.67</v>
      </c>
      <c r="F1383" s="293">
        <v>8.0299999999999994</v>
      </c>
      <c r="G1383" s="293">
        <v>199.7</v>
      </c>
    </row>
    <row r="1384" spans="1:7">
      <c r="A1384" s="289" t="s">
        <v>2546</v>
      </c>
      <c r="B1384" s="290"/>
      <c r="C1384" s="289" t="s">
        <v>2547</v>
      </c>
      <c r="D1384" s="291" t="s">
        <v>56</v>
      </c>
      <c r="E1384" s="292">
        <v>135.33000000000001</v>
      </c>
      <c r="F1384" s="293">
        <v>37.1</v>
      </c>
      <c r="G1384" s="293">
        <v>172.43</v>
      </c>
    </row>
    <row r="1385" spans="1:7">
      <c r="A1385" s="289" t="s">
        <v>2548</v>
      </c>
      <c r="B1385" s="290"/>
      <c r="C1385" s="289" t="s">
        <v>2549</v>
      </c>
      <c r="D1385" s="291" t="s">
        <v>56</v>
      </c>
      <c r="E1385" s="292">
        <v>70.739999999999995</v>
      </c>
      <c r="F1385" s="293">
        <v>6.74</v>
      </c>
      <c r="G1385" s="293">
        <v>77.48</v>
      </c>
    </row>
    <row r="1386" spans="1:7">
      <c r="A1386" s="289" t="s">
        <v>2550</v>
      </c>
      <c r="B1386" s="290"/>
      <c r="C1386" s="289" t="s">
        <v>2551</v>
      </c>
      <c r="D1386" s="291" t="s">
        <v>56</v>
      </c>
      <c r="E1386" s="292">
        <v>30.27</v>
      </c>
      <c r="F1386" s="293">
        <v>6.74</v>
      </c>
      <c r="G1386" s="293">
        <v>37.01</v>
      </c>
    </row>
    <row r="1387" spans="1:7" ht="25.5">
      <c r="A1387" s="289" t="s">
        <v>2552</v>
      </c>
      <c r="B1387" s="290"/>
      <c r="C1387" s="289" t="s">
        <v>2553</v>
      </c>
      <c r="D1387" s="291" t="s">
        <v>56</v>
      </c>
      <c r="E1387" s="292">
        <v>341.91</v>
      </c>
      <c r="F1387" s="293">
        <v>67.44</v>
      </c>
      <c r="G1387" s="293">
        <v>409.35</v>
      </c>
    </row>
    <row r="1388" spans="1:7" ht="25.5">
      <c r="A1388" s="289" t="s">
        <v>2554</v>
      </c>
      <c r="B1388" s="290"/>
      <c r="C1388" s="289" t="s">
        <v>7737</v>
      </c>
      <c r="D1388" s="291" t="s">
        <v>56</v>
      </c>
      <c r="E1388" s="292">
        <v>555.49</v>
      </c>
      <c r="F1388" s="293">
        <v>67.44</v>
      </c>
      <c r="G1388" s="293">
        <v>622.92999999999995</v>
      </c>
    </row>
    <row r="1389" spans="1:7">
      <c r="A1389" s="280" t="s">
        <v>2555</v>
      </c>
      <c r="B1389" s="281" t="s">
        <v>2556</v>
      </c>
      <c r="C1389" s="284"/>
      <c r="D1389" s="283"/>
      <c r="E1389" s="295"/>
      <c r="F1389" s="295"/>
      <c r="G1389" s="295"/>
    </row>
    <row r="1390" spans="1:7">
      <c r="A1390" s="285" t="s">
        <v>2557</v>
      </c>
      <c r="B1390" s="286" t="s">
        <v>2558</v>
      </c>
      <c r="C1390" s="287"/>
      <c r="D1390" s="288"/>
      <c r="E1390" s="294"/>
      <c r="F1390" s="294"/>
      <c r="G1390" s="294"/>
    </row>
    <row r="1391" spans="1:7">
      <c r="A1391" s="289" t="s">
        <v>2559</v>
      </c>
      <c r="B1391" s="290"/>
      <c r="C1391" s="289" t="s">
        <v>2560</v>
      </c>
      <c r="D1391" s="291" t="s">
        <v>56</v>
      </c>
      <c r="E1391" s="292">
        <v>556.54999999999995</v>
      </c>
      <c r="F1391" s="293">
        <v>46.38</v>
      </c>
      <c r="G1391" s="293">
        <v>602.92999999999995</v>
      </c>
    </row>
    <row r="1392" spans="1:7">
      <c r="A1392" s="289" t="s">
        <v>2561</v>
      </c>
      <c r="B1392" s="290"/>
      <c r="C1392" s="289" t="s">
        <v>2562</v>
      </c>
      <c r="D1392" s="291" t="s">
        <v>56</v>
      </c>
      <c r="E1392" s="292">
        <v>258.29000000000002</v>
      </c>
      <c r="F1392" s="293">
        <v>46.38</v>
      </c>
      <c r="G1392" s="293">
        <v>304.67</v>
      </c>
    </row>
    <row r="1393" spans="1:7">
      <c r="A1393" s="289" t="s">
        <v>2563</v>
      </c>
      <c r="B1393" s="290"/>
      <c r="C1393" s="289" t="s">
        <v>2564</v>
      </c>
      <c r="D1393" s="291" t="s">
        <v>56</v>
      </c>
      <c r="E1393" s="292">
        <v>686.92</v>
      </c>
      <c r="F1393" s="293">
        <v>46.38</v>
      </c>
      <c r="G1393" s="293">
        <v>733.3</v>
      </c>
    </row>
    <row r="1394" spans="1:7">
      <c r="A1394" s="289" t="s">
        <v>2565</v>
      </c>
      <c r="B1394" s="290"/>
      <c r="C1394" s="289" t="s">
        <v>7738</v>
      </c>
      <c r="D1394" s="291" t="s">
        <v>56</v>
      </c>
      <c r="E1394" s="292">
        <v>560.62</v>
      </c>
      <c r="F1394" s="293">
        <v>46.38</v>
      </c>
      <c r="G1394" s="293">
        <v>607</v>
      </c>
    </row>
    <row r="1395" spans="1:7">
      <c r="A1395" s="289" t="s">
        <v>2566</v>
      </c>
      <c r="B1395" s="290"/>
      <c r="C1395" s="289" t="s">
        <v>7739</v>
      </c>
      <c r="D1395" s="291" t="s">
        <v>56</v>
      </c>
      <c r="E1395" s="292">
        <v>590.95000000000005</v>
      </c>
      <c r="F1395" s="293">
        <v>46.38</v>
      </c>
      <c r="G1395" s="293">
        <v>637.33000000000004</v>
      </c>
    </row>
    <row r="1396" spans="1:7">
      <c r="A1396" s="289" t="s">
        <v>2567</v>
      </c>
      <c r="B1396" s="290"/>
      <c r="C1396" s="289" t="s">
        <v>2568</v>
      </c>
      <c r="D1396" s="291" t="s">
        <v>56</v>
      </c>
      <c r="E1396" s="292">
        <v>275.97000000000003</v>
      </c>
      <c r="F1396" s="293">
        <v>46.38</v>
      </c>
      <c r="G1396" s="293">
        <v>322.35000000000002</v>
      </c>
    </row>
    <row r="1397" spans="1:7">
      <c r="A1397" s="289" t="s">
        <v>2569</v>
      </c>
      <c r="B1397" s="290"/>
      <c r="C1397" s="289" t="s">
        <v>2570</v>
      </c>
      <c r="D1397" s="291" t="s">
        <v>56</v>
      </c>
      <c r="E1397" s="292">
        <v>610.89</v>
      </c>
      <c r="F1397" s="293">
        <v>46.38</v>
      </c>
      <c r="G1397" s="293">
        <v>657.27</v>
      </c>
    </row>
    <row r="1398" spans="1:7">
      <c r="A1398" s="289" t="s">
        <v>2571</v>
      </c>
      <c r="B1398" s="290"/>
      <c r="C1398" s="289" t="s">
        <v>2572</v>
      </c>
      <c r="D1398" s="291" t="s">
        <v>56</v>
      </c>
      <c r="E1398" s="292">
        <v>492.64</v>
      </c>
      <c r="F1398" s="293">
        <v>46.38</v>
      </c>
      <c r="G1398" s="293">
        <v>539.02</v>
      </c>
    </row>
    <row r="1399" spans="1:7">
      <c r="A1399" s="289" t="s">
        <v>2573</v>
      </c>
      <c r="B1399" s="290"/>
      <c r="C1399" s="289" t="s">
        <v>2574</v>
      </c>
      <c r="D1399" s="291" t="s">
        <v>56</v>
      </c>
      <c r="E1399" s="292">
        <v>747.77</v>
      </c>
      <c r="F1399" s="293">
        <v>46.38</v>
      </c>
      <c r="G1399" s="293">
        <v>794.15</v>
      </c>
    </row>
    <row r="1400" spans="1:7">
      <c r="A1400" s="289" t="s">
        <v>2575</v>
      </c>
      <c r="B1400" s="290"/>
      <c r="C1400" s="289" t="s">
        <v>2576</v>
      </c>
      <c r="D1400" s="291" t="s">
        <v>56</v>
      </c>
      <c r="E1400" s="292">
        <v>683.06</v>
      </c>
      <c r="F1400" s="293">
        <v>46.38</v>
      </c>
      <c r="G1400" s="293">
        <v>729.44</v>
      </c>
    </row>
    <row r="1401" spans="1:7" ht="25.5">
      <c r="A1401" s="289" t="s">
        <v>2577</v>
      </c>
      <c r="B1401" s="290"/>
      <c r="C1401" s="289" t="s">
        <v>2578</v>
      </c>
      <c r="D1401" s="291" t="s">
        <v>56</v>
      </c>
      <c r="E1401" s="292">
        <v>214.58</v>
      </c>
      <c r="F1401" s="293">
        <v>0</v>
      </c>
      <c r="G1401" s="293">
        <v>214.58</v>
      </c>
    </row>
    <row r="1402" spans="1:7">
      <c r="A1402" s="289" t="s">
        <v>2579</v>
      </c>
      <c r="B1402" s="290"/>
      <c r="C1402" s="289" t="s">
        <v>7740</v>
      </c>
      <c r="D1402" s="291" t="s">
        <v>56</v>
      </c>
      <c r="E1402" s="292">
        <v>607.07000000000005</v>
      </c>
      <c r="F1402" s="293">
        <v>35.64</v>
      </c>
      <c r="G1402" s="293">
        <v>642.71</v>
      </c>
    </row>
    <row r="1403" spans="1:7">
      <c r="A1403" s="289" t="s">
        <v>7741</v>
      </c>
      <c r="B1403" s="290"/>
      <c r="C1403" s="289" t="s">
        <v>7742</v>
      </c>
      <c r="D1403" s="291" t="s">
        <v>56</v>
      </c>
      <c r="E1403" s="292">
        <v>1051.74</v>
      </c>
      <c r="F1403" s="293">
        <v>46.38</v>
      </c>
      <c r="G1403" s="293">
        <v>1098.1199999999999</v>
      </c>
    </row>
    <row r="1404" spans="1:7">
      <c r="A1404" s="289" t="s">
        <v>7743</v>
      </c>
      <c r="B1404" s="290"/>
      <c r="C1404" s="289" t="s">
        <v>7744</v>
      </c>
      <c r="D1404" s="291" t="s">
        <v>56</v>
      </c>
      <c r="E1404" s="292">
        <v>973.36</v>
      </c>
      <c r="F1404" s="293">
        <v>46.38</v>
      </c>
      <c r="G1404" s="293">
        <v>1019.74</v>
      </c>
    </row>
    <row r="1405" spans="1:7">
      <c r="A1405" s="289" t="s">
        <v>2580</v>
      </c>
      <c r="B1405" s="290"/>
      <c r="C1405" s="289" t="s">
        <v>7745</v>
      </c>
      <c r="D1405" s="291" t="s">
        <v>56</v>
      </c>
      <c r="E1405" s="292">
        <v>556.29999999999995</v>
      </c>
      <c r="F1405" s="293">
        <v>46.38</v>
      </c>
      <c r="G1405" s="293">
        <v>602.67999999999995</v>
      </c>
    </row>
    <row r="1406" spans="1:7">
      <c r="A1406" s="289" t="s">
        <v>2581</v>
      </c>
      <c r="B1406" s="290"/>
      <c r="C1406" s="289" t="s">
        <v>2582</v>
      </c>
      <c r="D1406" s="291" t="s">
        <v>56</v>
      </c>
      <c r="E1406" s="292">
        <v>441.43</v>
      </c>
      <c r="F1406" s="293">
        <v>35.64</v>
      </c>
      <c r="G1406" s="293">
        <v>477.07</v>
      </c>
    </row>
    <row r="1407" spans="1:7">
      <c r="A1407" s="289" t="s">
        <v>2583</v>
      </c>
      <c r="B1407" s="290"/>
      <c r="C1407" s="289" t="s">
        <v>7746</v>
      </c>
      <c r="D1407" s="291" t="s">
        <v>56</v>
      </c>
      <c r="E1407" s="292">
        <v>619.24</v>
      </c>
      <c r="F1407" s="293">
        <v>35.64</v>
      </c>
      <c r="G1407" s="293">
        <v>654.88</v>
      </c>
    </row>
    <row r="1408" spans="1:7">
      <c r="A1408" s="289" t="s">
        <v>2584</v>
      </c>
      <c r="B1408" s="290"/>
      <c r="C1408" s="289" t="s">
        <v>2585</v>
      </c>
      <c r="D1408" s="291" t="s">
        <v>56</v>
      </c>
      <c r="E1408" s="292">
        <v>478.95</v>
      </c>
      <c r="F1408" s="293">
        <v>26.73</v>
      </c>
      <c r="G1408" s="293">
        <v>505.68</v>
      </c>
    </row>
    <row r="1409" spans="1:7">
      <c r="A1409" s="289" t="s">
        <v>2586</v>
      </c>
      <c r="B1409" s="290"/>
      <c r="C1409" s="289" t="s">
        <v>7747</v>
      </c>
      <c r="D1409" s="291" t="s">
        <v>56</v>
      </c>
      <c r="E1409" s="292">
        <v>527.36</v>
      </c>
      <c r="F1409" s="293">
        <v>26.73</v>
      </c>
      <c r="G1409" s="293">
        <v>554.09</v>
      </c>
    </row>
    <row r="1410" spans="1:7">
      <c r="A1410" s="289" t="s">
        <v>2587</v>
      </c>
      <c r="B1410" s="290"/>
      <c r="C1410" s="289" t="s">
        <v>2588</v>
      </c>
      <c r="D1410" s="291" t="s">
        <v>56</v>
      </c>
      <c r="E1410" s="292">
        <v>442.47</v>
      </c>
      <c r="F1410" s="293">
        <v>26.73</v>
      </c>
      <c r="G1410" s="293">
        <v>469.2</v>
      </c>
    </row>
    <row r="1411" spans="1:7">
      <c r="A1411" s="289" t="s">
        <v>2589</v>
      </c>
      <c r="B1411" s="290"/>
      <c r="C1411" s="289" t="s">
        <v>2590</v>
      </c>
      <c r="D1411" s="291" t="s">
        <v>56</v>
      </c>
      <c r="E1411" s="292">
        <v>733.88</v>
      </c>
      <c r="F1411" s="293">
        <v>0</v>
      </c>
      <c r="G1411" s="293">
        <v>733.88</v>
      </c>
    </row>
    <row r="1412" spans="1:7">
      <c r="A1412" s="289" t="s">
        <v>2591</v>
      </c>
      <c r="B1412" s="290"/>
      <c r="C1412" s="289" t="s">
        <v>2592</v>
      </c>
      <c r="D1412" s="291" t="s">
        <v>56</v>
      </c>
      <c r="E1412" s="292">
        <v>886.89</v>
      </c>
      <c r="F1412" s="293">
        <v>0</v>
      </c>
      <c r="G1412" s="293">
        <v>886.89</v>
      </c>
    </row>
    <row r="1413" spans="1:7">
      <c r="A1413" s="289" t="s">
        <v>2593</v>
      </c>
      <c r="B1413" s="290"/>
      <c r="C1413" s="289" t="s">
        <v>2594</v>
      </c>
      <c r="D1413" s="291" t="s">
        <v>56</v>
      </c>
      <c r="E1413" s="292">
        <v>606.19000000000005</v>
      </c>
      <c r="F1413" s="293">
        <v>0</v>
      </c>
      <c r="G1413" s="293">
        <v>606.19000000000005</v>
      </c>
    </row>
    <row r="1414" spans="1:7">
      <c r="A1414" s="289" t="s">
        <v>2595</v>
      </c>
      <c r="B1414" s="290"/>
      <c r="C1414" s="289" t="s">
        <v>7748</v>
      </c>
      <c r="D1414" s="291" t="s">
        <v>56</v>
      </c>
      <c r="E1414" s="292">
        <v>609.37</v>
      </c>
      <c r="F1414" s="293">
        <v>0</v>
      </c>
      <c r="G1414" s="293">
        <v>609.37</v>
      </c>
    </row>
    <row r="1415" spans="1:7">
      <c r="A1415" s="289" t="s">
        <v>2596</v>
      </c>
      <c r="B1415" s="290"/>
      <c r="C1415" s="289" t="s">
        <v>2597</v>
      </c>
      <c r="D1415" s="291" t="s">
        <v>56</v>
      </c>
      <c r="E1415" s="292">
        <v>669.73</v>
      </c>
      <c r="F1415" s="293">
        <v>46.38</v>
      </c>
      <c r="G1415" s="293">
        <v>716.11</v>
      </c>
    </row>
    <row r="1416" spans="1:7">
      <c r="A1416" s="289" t="s">
        <v>2598</v>
      </c>
      <c r="B1416" s="290"/>
      <c r="C1416" s="289" t="s">
        <v>2599</v>
      </c>
      <c r="D1416" s="291" t="s">
        <v>56</v>
      </c>
      <c r="E1416" s="292">
        <v>866.41</v>
      </c>
      <c r="F1416" s="293">
        <v>46.38</v>
      </c>
      <c r="G1416" s="293">
        <v>912.79</v>
      </c>
    </row>
    <row r="1417" spans="1:7">
      <c r="A1417" s="289" t="s">
        <v>2600</v>
      </c>
      <c r="B1417" s="290"/>
      <c r="C1417" s="289" t="s">
        <v>7749</v>
      </c>
      <c r="D1417" s="291" t="s">
        <v>56</v>
      </c>
      <c r="E1417" s="292">
        <v>650.13</v>
      </c>
      <c r="F1417" s="293">
        <v>46.38</v>
      </c>
      <c r="G1417" s="293">
        <v>696.51</v>
      </c>
    </row>
    <row r="1418" spans="1:7">
      <c r="A1418" s="289" t="s">
        <v>2601</v>
      </c>
      <c r="B1418" s="290"/>
      <c r="C1418" s="289" t="s">
        <v>2602</v>
      </c>
      <c r="D1418" s="291" t="s">
        <v>56</v>
      </c>
      <c r="E1418" s="292">
        <v>683.88</v>
      </c>
      <c r="F1418" s="293">
        <v>46.38</v>
      </c>
      <c r="G1418" s="293">
        <v>730.26</v>
      </c>
    </row>
    <row r="1419" spans="1:7">
      <c r="A1419" s="285" t="s">
        <v>2603</v>
      </c>
      <c r="B1419" s="286" t="s">
        <v>2604</v>
      </c>
      <c r="C1419" s="287"/>
      <c r="D1419" s="288"/>
      <c r="E1419" s="294"/>
      <c r="F1419" s="294"/>
      <c r="G1419" s="294"/>
    </row>
    <row r="1420" spans="1:7">
      <c r="A1420" s="289" t="s">
        <v>2605</v>
      </c>
      <c r="B1420" s="290"/>
      <c r="C1420" s="289" t="s">
        <v>2606</v>
      </c>
      <c r="D1420" s="291" t="s">
        <v>56</v>
      </c>
      <c r="E1420" s="292">
        <v>505.26</v>
      </c>
      <c r="F1420" s="293">
        <v>92.73</v>
      </c>
      <c r="G1420" s="293">
        <v>597.99</v>
      </c>
    </row>
    <row r="1421" spans="1:7">
      <c r="A1421" s="289" t="s">
        <v>2607</v>
      </c>
      <c r="B1421" s="290"/>
      <c r="C1421" s="289" t="s">
        <v>2608</v>
      </c>
      <c r="D1421" s="291" t="s">
        <v>56</v>
      </c>
      <c r="E1421" s="292">
        <v>740.11</v>
      </c>
      <c r="F1421" s="293">
        <v>92.73</v>
      </c>
      <c r="G1421" s="293">
        <v>832.84</v>
      </c>
    </row>
    <row r="1422" spans="1:7">
      <c r="A1422" s="289" t="s">
        <v>2609</v>
      </c>
      <c r="B1422" s="290"/>
      <c r="C1422" s="289" t="s">
        <v>2610</v>
      </c>
      <c r="D1422" s="291" t="s">
        <v>56</v>
      </c>
      <c r="E1422" s="292">
        <v>818.99</v>
      </c>
      <c r="F1422" s="293">
        <v>92.73</v>
      </c>
      <c r="G1422" s="293">
        <v>911.72</v>
      </c>
    </row>
    <row r="1423" spans="1:7">
      <c r="A1423" s="289" t="s">
        <v>7750</v>
      </c>
      <c r="B1423" s="290"/>
      <c r="C1423" s="289" t="s">
        <v>7751</v>
      </c>
      <c r="D1423" s="291" t="s">
        <v>56</v>
      </c>
      <c r="E1423" s="292">
        <v>536.17999999999995</v>
      </c>
      <c r="F1423" s="293">
        <v>46.38</v>
      </c>
      <c r="G1423" s="293">
        <v>582.55999999999995</v>
      </c>
    </row>
    <row r="1424" spans="1:7">
      <c r="A1424" s="289" t="s">
        <v>2611</v>
      </c>
      <c r="B1424" s="290"/>
      <c r="C1424" s="289" t="s">
        <v>2612</v>
      </c>
      <c r="D1424" s="291" t="s">
        <v>56</v>
      </c>
      <c r="E1424" s="292">
        <v>449.26</v>
      </c>
      <c r="F1424" s="293">
        <v>92.73</v>
      </c>
      <c r="G1424" s="293">
        <v>541.99</v>
      </c>
    </row>
    <row r="1425" spans="1:7">
      <c r="A1425" s="289" t="s">
        <v>2613</v>
      </c>
      <c r="B1425" s="290"/>
      <c r="C1425" s="289" t="s">
        <v>2614</v>
      </c>
      <c r="D1425" s="291" t="s">
        <v>56</v>
      </c>
      <c r="E1425" s="292">
        <v>627.65</v>
      </c>
      <c r="F1425" s="293">
        <v>92.73</v>
      </c>
      <c r="G1425" s="293">
        <v>720.38</v>
      </c>
    </row>
    <row r="1426" spans="1:7">
      <c r="A1426" s="289" t="s">
        <v>2615</v>
      </c>
      <c r="B1426" s="290"/>
      <c r="C1426" s="289" t="s">
        <v>2616</v>
      </c>
      <c r="D1426" s="291" t="s">
        <v>56</v>
      </c>
      <c r="E1426" s="292">
        <v>439.24</v>
      </c>
      <c r="F1426" s="293">
        <v>92.73</v>
      </c>
      <c r="G1426" s="293">
        <v>531.97</v>
      </c>
    </row>
    <row r="1427" spans="1:7">
      <c r="A1427" s="289" t="s">
        <v>2617</v>
      </c>
      <c r="B1427" s="290"/>
      <c r="C1427" s="289" t="s">
        <v>2618</v>
      </c>
      <c r="D1427" s="291" t="s">
        <v>56</v>
      </c>
      <c r="E1427" s="292">
        <v>744.27</v>
      </c>
      <c r="F1427" s="293">
        <v>92.73</v>
      </c>
      <c r="G1427" s="293">
        <v>837</v>
      </c>
    </row>
    <row r="1428" spans="1:7">
      <c r="A1428" s="289" t="s">
        <v>7752</v>
      </c>
      <c r="B1428" s="290"/>
      <c r="C1428" s="289" t="s">
        <v>7753</v>
      </c>
      <c r="D1428" s="291" t="s">
        <v>56</v>
      </c>
      <c r="E1428" s="292">
        <v>352.6</v>
      </c>
      <c r="F1428" s="293">
        <v>92.73</v>
      </c>
      <c r="G1428" s="293">
        <v>445.33</v>
      </c>
    </row>
    <row r="1429" spans="1:7">
      <c r="A1429" s="289" t="s">
        <v>7754</v>
      </c>
      <c r="B1429" s="290"/>
      <c r="C1429" s="289" t="s">
        <v>7755</v>
      </c>
      <c r="D1429" s="291" t="s">
        <v>56</v>
      </c>
      <c r="E1429" s="292">
        <v>739.25</v>
      </c>
      <c r="F1429" s="293">
        <v>92.73</v>
      </c>
      <c r="G1429" s="293">
        <v>831.98</v>
      </c>
    </row>
    <row r="1430" spans="1:7">
      <c r="A1430" s="289" t="s">
        <v>2619</v>
      </c>
      <c r="B1430" s="290"/>
      <c r="C1430" s="289" t="s">
        <v>2620</v>
      </c>
      <c r="D1430" s="291" t="s">
        <v>56</v>
      </c>
      <c r="E1430" s="292">
        <v>793.69</v>
      </c>
      <c r="F1430" s="293">
        <v>46.38</v>
      </c>
      <c r="G1430" s="293">
        <v>840.07</v>
      </c>
    </row>
    <row r="1431" spans="1:7">
      <c r="A1431" s="289" t="s">
        <v>2621</v>
      </c>
      <c r="B1431" s="290"/>
      <c r="C1431" s="289" t="s">
        <v>2622</v>
      </c>
      <c r="D1431" s="291" t="s">
        <v>56</v>
      </c>
      <c r="E1431" s="292">
        <v>728.43</v>
      </c>
      <c r="F1431" s="293">
        <v>46.38</v>
      </c>
      <c r="G1431" s="293">
        <v>774.81</v>
      </c>
    </row>
    <row r="1432" spans="1:7">
      <c r="A1432" s="289" t="s">
        <v>2623</v>
      </c>
      <c r="B1432" s="290"/>
      <c r="C1432" s="289" t="s">
        <v>2624</v>
      </c>
      <c r="D1432" s="291" t="s">
        <v>56</v>
      </c>
      <c r="E1432" s="292">
        <v>762.72</v>
      </c>
      <c r="F1432" s="293">
        <v>46.38</v>
      </c>
      <c r="G1432" s="293">
        <v>809.1</v>
      </c>
    </row>
    <row r="1433" spans="1:7" ht="25.5">
      <c r="A1433" s="289" t="s">
        <v>2625</v>
      </c>
      <c r="B1433" s="290"/>
      <c r="C1433" s="289" t="s">
        <v>2626</v>
      </c>
      <c r="D1433" s="291" t="s">
        <v>56</v>
      </c>
      <c r="E1433" s="292">
        <v>808.02</v>
      </c>
      <c r="F1433" s="293">
        <v>46.38</v>
      </c>
      <c r="G1433" s="293">
        <v>854.4</v>
      </c>
    </row>
    <row r="1434" spans="1:7">
      <c r="A1434" s="289" t="s">
        <v>2627</v>
      </c>
      <c r="B1434" s="290"/>
      <c r="C1434" s="289" t="s">
        <v>2628</v>
      </c>
      <c r="D1434" s="291" t="s">
        <v>56</v>
      </c>
      <c r="E1434" s="292">
        <v>750.58</v>
      </c>
      <c r="F1434" s="293">
        <v>92.73</v>
      </c>
      <c r="G1434" s="293">
        <v>843.31</v>
      </c>
    </row>
    <row r="1435" spans="1:7">
      <c r="A1435" s="289" t="s">
        <v>2629</v>
      </c>
      <c r="B1435" s="290"/>
      <c r="C1435" s="289" t="s">
        <v>2630</v>
      </c>
      <c r="D1435" s="291" t="s">
        <v>56</v>
      </c>
      <c r="E1435" s="292">
        <v>772.72</v>
      </c>
      <c r="F1435" s="293">
        <v>92.73</v>
      </c>
      <c r="G1435" s="293">
        <v>865.45</v>
      </c>
    </row>
    <row r="1436" spans="1:7">
      <c r="A1436" s="285" t="s">
        <v>2631</v>
      </c>
      <c r="B1436" s="286" t="s">
        <v>2632</v>
      </c>
      <c r="C1436" s="287"/>
      <c r="D1436" s="288"/>
      <c r="E1436" s="294"/>
      <c r="F1436" s="294"/>
      <c r="G1436" s="294"/>
    </row>
    <row r="1437" spans="1:7" ht="25.5">
      <c r="A1437" s="289" t="s">
        <v>2633</v>
      </c>
      <c r="B1437" s="290"/>
      <c r="C1437" s="289" t="s">
        <v>7756</v>
      </c>
      <c r="D1437" s="291" t="s">
        <v>56</v>
      </c>
      <c r="E1437" s="292">
        <v>135.21</v>
      </c>
      <c r="F1437" s="293">
        <v>0</v>
      </c>
      <c r="G1437" s="293">
        <v>135.21</v>
      </c>
    </row>
    <row r="1438" spans="1:7">
      <c r="A1438" s="280" t="s">
        <v>2634</v>
      </c>
      <c r="B1438" s="281" t="s">
        <v>2635</v>
      </c>
      <c r="C1438" s="284"/>
      <c r="D1438" s="283"/>
      <c r="E1438" s="295"/>
      <c r="F1438" s="295"/>
      <c r="G1438" s="295"/>
    </row>
    <row r="1439" spans="1:7">
      <c r="A1439" s="285" t="s">
        <v>2636</v>
      </c>
      <c r="B1439" s="286" t="s">
        <v>2637</v>
      </c>
      <c r="C1439" s="287"/>
      <c r="D1439" s="288"/>
      <c r="E1439" s="294"/>
      <c r="F1439" s="294"/>
      <c r="G1439" s="294"/>
    </row>
    <row r="1440" spans="1:7">
      <c r="A1440" s="289" t="s">
        <v>2638</v>
      </c>
      <c r="B1440" s="290"/>
      <c r="C1440" s="289" t="s">
        <v>2639</v>
      </c>
      <c r="D1440" s="291" t="s">
        <v>56</v>
      </c>
      <c r="E1440" s="292">
        <v>66.69</v>
      </c>
      <c r="F1440" s="293">
        <v>20.329999999999998</v>
      </c>
      <c r="G1440" s="293">
        <v>87.02</v>
      </c>
    </row>
    <row r="1441" spans="1:7">
      <c r="A1441" s="289" t="s">
        <v>2640</v>
      </c>
      <c r="B1441" s="290"/>
      <c r="C1441" s="289" t="s">
        <v>2641</v>
      </c>
      <c r="D1441" s="291" t="s">
        <v>56</v>
      </c>
      <c r="E1441" s="292">
        <v>84.29</v>
      </c>
      <c r="F1441" s="293">
        <v>20.329999999999998</v>
      </c>
      <c r="G1441" s="293">
        <v>104.62</v>
      </c>
    </row>
    <row r="1442" spans="1:7">
      <c r="A1442" s="289" t="s">
        <v>2642</v>
      </c>
      <c r="B1442" s="290"/>
      <c r="C1442" s="289" t="s">
        <v>2643</v>
      </c>
      <c r="D1442" s="291" t="s">
        <v>56</v>
      </c>
      <c r="E1442" s="292">
        <v>96.43</v>
      </c>
      <c r="F1442" s="293">
        <v>20.329999999999998</v>
      </c>
      <c r="G1442" s="293">
        <v>116.76</v>
      </c>
    </row>
    <row r="1443" spans="1:7">
      <c r="A1443" s="289" t="s">
        <v>2644</v>
      </c>
      <c r="B1443" s="290"/>
      <c r="C1443" s="289" t="s">
        <v>2645</v>
      </c>
      <c r="D1443" s="291" t="s">
        <v>56</v>
      </c>
      <c r="E1443" s="292">
        <v>103.62</v>
      </c>
      <c r="F1443" s="293">
        <v>20.329999999999998</v>
      </c>
      <c r="G1443" s="293">
        <v>123.95</v>
      </c>
    </row>
    <row r="1444" spans="1:7">
      <c r="A1444" s="289" t="s">
        <v>2646</v>
      </c>
      <c r="B1444" s="290"/>
      <c r="C1444" s="289" t="s">
        <v>2647</v>
      </c>
      <c r="D1444" s="291" t="s">
        <v>56</v>
      </c>
      <c r="E1444" s="292">
        <v>292.39999999999998</v>
      </c>
      <c r="F1444" s="293">
        <v>20.329999999999998</v>
      </c>
      <c r="G1444" s="293">
        <v>312.73</v>
      </c>
    </row>
    <row r="1445" spans="1:7">
      <c r="A1445" s="289" t="s">
        <v>2648</v>
      </c>
      <c r="B1445" s="290"/>
      <c r="C1445" s="289" t="s">
        <v>2649</v>
      </c>
      <c r="D1445" s="291" t="s">
        <v>56</v>
      </c>
      <c r="E1445" s="292">
        <v>534.80999999999995</v>
      </c>
      <c r="F1445" s="293">
        <v>20.329999999999998</v>
      </c>
      <c r="G1445" s="293">
        <v>555.14</v>
      </c>
    </row>
    <row r="1446" spans="1:7">
      <c r="A1446" s="289" t="s">
        <v>2650</v>
      </c>
      <c r="B1446" s="290"/>
      <c r="C1446" s="289" t="s">
        <v>2651</v>
      </c>
      <c r="D1446" s="291" t="s">
        <v>56</v>
      </c>
      <c r="E1446" s="292">
        <v>380.71</v>
      </c>
      <c r="F1446" s="293">
        <v>20.329999999999998</v>
      </c>
      <c r="G1446" s="293">
        <v>401.04</v>
      </c>
    </row>
    <row r="1447" spans="1:7">
      <c r="A1447" s="289" t="s">
        <v>2652</v>
      </c>
      <c r="B1447" s="290"/>
      <c r="C1447" s="289" t="s">
        <v>2653</v>
      </c>
      <c r="D1447" s="291" t="s">
        <v>56</v>
      </c>
      <c r="E1447" s="292">
        <v>177.2</v>
      </c>
      <c r="F1447" s="293">
        <v>20.329999999999998</v>
      </c>
      <c r="G1447" s="293">
        <v>197.53</v>
      </c>
    </row>
    <row r="1448" spans="1:7">
      <c r="A1448" s="289" t="s">
        <v>2654</v>
      </c>
      <c r="B1448" s="290"/>
      <c r="C1448" s="289" t="s">
        <v>2655</v>
      </c>
      <c r="D1448" s="291" t="s">
        <v>56</v>
      </c>
      <c r="E1448" s="292">
        <v>312.32</v>
      </c>
      <c r="F1448" s="293">
        <v>20.329999999999998</v>
      </c>
      <c r="G1448" s="293">
        <v>332.65</v>
      </c>
    </row>
    <row r="1449" spans="1:7">
      <c r="A1449" s="289" t="s">
        <v>2656</v>
      </c>
      <c r="B1449" s="290"/>
      <c r="C1449" s="289" t="s">
        <v>2657</v>
      </c>
      <c r="D1449" s="291" t="s">
        <v>56</v>
      </c>
      <c r="E1449" s="292">
        <v>290.08</v>
      </c>
      <c r="F1449" s="293">
        <v>20.329999999999998</v>
      </c>
      <c r="G1449" s="293">
        <v>310.41000000000003</v>
      </c>
    </row>
    <row r="1450" spans="1:7">
      <c r="A1450" s="289" t="s">
        <v>2658</v>
      </c>
      <c r="B1450" s="290"/>
      <c r="C1450" s="289" t="s">
        <v>2659</v>
      </c>
      <c r="D1450" s="291" t="s">
        <v>56</v>
      </c>
      <c r="E1450" s="292">
        <v>316.10000000000002</v>
      </c>
      <c r="F1450" s="293">
        <v>20.329999999999998</v>
      </c>
      <c r="G1450" s="293">
        <v>336.43</v>
      </c>
    </row>
    <row r="1451" spans="1:7">
      <c r="A1451" s="289" t="s">
        <v>2660</v>
      </c>
      <c r="B1451" s="290"/>
      <c r="C1451" s="289" t="s">
        <v>2661</v>
      </c>
      <c r="D1451" s="291" t="s">
        <v>56</v>
      </c>
      <c r="E1451" s="292">
        <v>92.61</v>
      </c>
      <c r="F1451" s="293">
        <v>20.329999999999998</v>
      </c>
      <c r="G1451" s="293">
        <v>112.94</v>
      </c>
    </row>
    <row r="1452" spans="1:7">
      <c r="A1452" s="289" t="s">
        <v>7757</v>
      </c>
      <c r="B1452" s="290"/>
      <c r="C1452" s="289" t="s">
        <v>7758</v>
      </c>
      <c r="D1452" s="291" t="s">
        <v>56</v>
      </c>
      <c r="E1452" s="292">
        <v>3077.89</v>
      </c>
      <c r="F1452" s="293">
        <v>0</v>
      </c>
      <c r="G1452" s="293">
        <v>3077.89</v>
      </c>
    </row>
    <row r="1453" spans="1:7">
      <c r="A1453" s="289" t="s">
        <v>2662</v>
      </c>
      <c r="B1453" s="290"/>
      <c r="C1453" s="289" t="s">
        <v>7759</v>
      </c>
      <c r="D1453" s="291" t="s">
        <v>56</v>
      </c>
      <c r="E1453" s="292">
        <v>4680</v>
      </c>
      <c r="F1453" s="293">
        <v>0</v>
      </c>
      <c r="G1453" s="293">
        <v>4680</v>
      </c>
    </row>
    <row r="1454" spans="1:7">
      <c r="A1454" s="289" t="s">
        <v>7760</v>
      </c>
      <c r="B1454" s="290"/>
      <c r="C1454" s="289" t="s">
        <v>7761</v>
      </c>
      <c r="D1454" s="291" t="s">
        <v>56</v>
      </c>
      <c r="E1454" s="292">
        <v>275.93</v>
      </c>
      <c r="F1454" s="293">
        <v>20.329999999999998</v>
      </c>
      <c r="G1454" s="293">
        <v>296.26</v>
      </c>
    </row>
    <row r="1455" spans="1:7">
      <c r="A1455" s="285" t="s">
        <v>2663</v>
      </c>
      <c r="B1455" s="286" t="s">
        <v>2664</v>
      </c>
      <c r="C1455" s="287"/>
      <c r="D1455" s="288"/>
      <c r="E1455" s="294"/>
      <c r="F1455" s="294"/>
      <c r="G1455" s="294"/>
    </row>
    <row r="1456" spans="1:7">
      <c r="A1456" s="289" t="s">
        <v>2665</v>
      </c>
      <c r="B1456" s="290"/>
      <c r="C1456" s="289" t="s">
        <v>2666</v>
      </c>
      <c r="D1456" s="291" t="s">
        <v>56</v>
      </c>
      <c r="E1456" s="292">
        <v>150.25</v>
      </c>
      <c r="F1456" s="293">
        <v>0</v>
      </c>
      <c r="G1456" s="293">
        <v>150.25</v>
      </c>
    </row>
    <row r="1457" spans="1:7">
      <c r="A1457" s="289" t="s">
        <v>2667</v>
      </c>
      <c r="B1457" s="290"/>
      <c r="C1457" s="289" t="s">
        <v>2668</v>
      </c>
      <c r="D1457" s="291" t="s">
        <v>56</v>
      </c>
      <c r="E1457" s="292">
        <v>195.04</v>
      </c>
      <c r="F1457" s="293">
        <v>0</v>
      </c>
      <c r="G1457" s="293">
        <v>195.04</v>
      </c>
    </row>
    <row r="1458" spans="1:7">
      <c r="A1458" s="289" t="s">
        <v>2669</v>
      </c>
      <c r="B1458" s="290"/>
      <c r="C1458" s="289" t="s">
        <v>2670</v>
      </c>
      <c r="D1458" s="291" t="s">
        <v>56</v>
      </c>
      <c r="E1458" s="292">
        <v>227.53</v>
      </c>
      <c r="F1458" s="293">
        <v>0</v>
      </c>
      <c r="G1458" s="293">
        <v>227.53</v>
      </c>
    </row>
    <row r="1459" spans="1:7">
      <c r="A1459" s="289" t="s">
        <v>2671</v>
      </c>
      <c r="B1459" s="290"/>
      <c r="C1459" s="289" t="s">
        <v>2672</v>
      </c>
      <c r="D1459" s="291" t="s">
        <v>56</v>
      </c>
      <c r="E1459" s="292">
        <v>236.1</v>
      </c>
      <c r="F1459" s="293">
        <v>0</v>
      </c>
      <c r="G1459" s="293">
        <v>236.1</v>
      </c>
    </row>
    <row r="1460" spans="1:7">
      <c r="A1460" s="289" t="s">
        <v>2673</v>
      </c>
      <c r="B1460" s="290"/>
      <c r="C1460" s="289" t="s">
        <v>2674</v>
      </c>
      <c r="D1460" s="291" t="s">
        <v>56</v>
      </c>
      <c r="E1460" s="292">
        <v>281.62</v>
      </c>
      <c r="F1460" s="293">
        <v>0</v>
      </c>
      <c r="G1460" s="293">
        <v>281.62</v>
      </c>
    </row>
    <row r="1461" spans="1:7">
      <c r="A1461" s="289" t="s">
        <v>2675</v>
      </c>
      <c r="B1461" s="290"/>
      <c r="C1461" s="289" t="s">
        <v>2676</v>
      </c>
      <c r="D1461" s="291" t="s">
        <v>56</v>
      </c>
      <c r="E1461" s="292">
        <v>358.97</v>
      </c>
      <c r="F1461" s="293">
        <v>0</v>
      </c>
      <c r="G1461" s="293">
        <v>358.97</v>
      </c>
    </row>
    <row r="1462" spans="1:7">
      <c r="A1462" s="289" t="s">
        <v>2677</v>
      </c>
      <c r="B1462" s="290"/>
      <c r="C1462" s="289" t="s">
        <v>2678</v>
      </c>
      <c r="D1462" s="291" t="s">
        <v>56</v>
      </c>
      <c r="E1462" s="292">
        <v>537.78</v>
      </c>
      <c r="F1462" s="293">
        <v>0</v>
      </c>
      <c r="G1462" s="293">
        <v>537.78</v>
      </c>
    </row>
    <row r="1463" spans="1:7">
      <c r="A1463" s="289" t="s">
        <v>2679</v>
      </c>
      <c r="B1463" s="290"/>
      <c r="C1463" s="289" t="s">
        <v>2680</v>
      </c>
      <c r="D1463" s="291" t="s">
        <v>56</v>
      </c>
      <c r="E1463" s="292">
        <v>307.68</v>
      </c>
      <c r="F1463" s="293">
        <v>0</v>
      </c>
      <c r="G1463" s="293">
        <v>307.68</v>
      </c>
    </row>
    <row r="1464" spans="1:7">
      <c r="A1464" s="285" t="s">
        <v>2681</v>
      </c>
      <c r="B1464" s="286" t="s">
        <v>2682</v>
      </c>
      <c r="C1464" s="287"/>
      <c r="D1464" s="288"/>
      <c r="E1464" s="294"/>
      <c r="F1464" s="294"/>
      <c r="G1464" s="294"/>
    </row>
    <row r="1465" spans="1:7">
      <c r="A1465" s="289" t="s">
        <v>2683</v>
      </c>
      <c r="B1465" s="290"/>
      <c r="C1465" s="289" t="s">
        <v>2684</v>
      </c>
      <c r="D1465" s="291" t="s">
        <v>56</v>
      </c>
      <c r="E1465" s="292">
        <v>415.75</v>
      </c>
      <c r="F1465" s="293">
        <v>0</v>
      </c>
      <c r="G1465" s="293">
        <v>415.75</v>
      </c>
    </row>
    <row r="1466" spans="1:7">
      <c r="A1466" s="289" t="s">
        <v>2685</v>
      </c>
      <c r="B1466" s="290"/>
      <c r="C1466" s="289" t="s">
        <v>2686</v>
      </c>
      <c r="D1466" s="291" t="s">
        <v>56</v>
      </c>
      <c r="E1466" s="292">
        <v>692.52</v>
      </c>
      <c r="F1466" s="293">
        <v>0</v>
      </c>
      <c r="G1466" s="293">
        <v>692.52</v>
      </c>
    </row>
    <row r="1467" spans="1:7">
      <c r="A1467" s="289" t="s">
        <v>2687</v>
      </c>
      <c r="B1467" s="290"/>
      <c r="C1467" s="289" t="s">
        <v>7762</v>
      </c>
      <c r="D1467" s="291" t="s">
        <v>56</v>
      </c>
      <c r="E1467" s="292">
        <v>626.6</v>
      </c>
      <c r="F1467" s="293">
        <v>0</v>
      </c>
      <c r="G1467" s="293">
        <v>626.6</v>
      </c>
    </row>
    <row r="1468" spans="1:7">
      <c r="A1468" s="289" t="s">
        <v>2688</v>
      </c>
      <c r="B1468" s="290"/>
      <c r="C1468" s="289" t="s">
        <v>2689</v>
      </c>
      <c r="D1468" s="291" t="s">
        <v>56</v>
      </c>
      <c r="E1468" s="292">
        <v>1183.3699999999999</v>
      </c>
      <c r="F1468" s="293">
        <v>0</v>
      </c>
      <c r="G1468" s="293">
        <v>1183.3699999999999</v>
      </c>
    </row>
    <row r="1469" spans="1:7">
      <c r="A1469" s="285" t="s">
        <v>2690</v>
      </c>
      <c r="B1469" s="286" t="s">
        <v>2691</v>
      </c>
      <c r="C1469" s="287"/>
      <c r="D1469" s="288"/>
      <c r="E1469" s="294"/>
      <c r="F1469" s="294"/>
      <c r="G1469" s="294"/>
    </row>
    <row r="1470" spans="1:7">
      <c r="A1470" s="289" t="s">
        <v>2692</v>
      </c>
      <c r="B1470" s="290"/>
      <c r="C1470" s="289" t="s">
        <v>7763</v>
      </c>
      <c r="D1470" s="291" t="s">
        <v>56</v>
      </c>
      <c r="E1470" s="292">
        <v>368.4</v>
      </c>
      <c r="F1470" s="293">
        <v>0</v>
      </c>
      <c r="G1470" s="293">
        <v>368.4</v>
      </c>
    </row>
    <row r="1471" spans="1:7">
      <c r="A1471" s="289" t="s">
        <v>2693</v>
      </c>
      <c r="B1471" s="290"/>
      <c r="C1471" s="289" t="s">
        <v>2694</v>
      </c>
      <c r="D1471" s="291" t="s">
        <v>56</v>
      </c>
      <c r="E1471" s="292">
        <v>423.15</v>
      </c>
      <c r="F1471" s="293">
        <v>15.47</v>
      </c>
      <c r="G1471" s="293">
        <v>438.62</v>
      </c>
    </row>
    <row r="1472" spans="1:7">
      <c r="A1472" s="285" t="s">
        <v>2695</v>
      </c>
      <c r="B1472" s="286" t="s">
        <v>2696</v>
      </c>
      <c r="C1472" s="287"/>
      <c r="D1472" s="288"/>
      <c r="E1472" s="294"/>
      <c r="F1472" s="294"/>
      <c r="G1472" s="294"/>
    </row>
    <row r="1473" spans="1:7">
      <c r="A1473" s="289" t="s">
        <v>2697</v>
      </c>
      <c r="B1473" s="290"/>
      <c r="C1473" s="289" t="s">
        <v>2698</v>
      </c>
      <c r="D1473" s="291" t="s">
        <v>81</v>
      </c>
      <c r="E1473" s="292">
        <v>0.94</v>
      </c>
      <c r="F1473" s="293">
        <v>3.05</v>
      </c>
      <c r="G1473" s="293">
        <v>3.99</v>
      </c>
    </row>
    <row r="1474" spans="1:7">
      <c r="A1474" s="289" t="s">
        <v>2699</v>
      </c>
      <c r="B1474" s="290"/>
      <c r="C1474" s="289" t="s">
        <v>2700</v>
      </c>
      <c r="D1474" s="291" t="s">
        <v>56</v>
      </c>
      <c r="E1474" s="292">
        <v>4.72</v>
      </c>
      <c r="F1474" s="293">
        <v>40.659999999999997</v>
      </c>
      <c r="G1474" s="293">
        <v>45.38</v>
      </c>
    </row>
    <row r="1475" spans="1:7">
      <c r="A1475" s="280" t="s">
        <v>2701</v>
      </c>
      <c r="B1475" s="281" t="s">
        <v>2702</v>
      </c>
      <c r="C1475" s="284"/>
      <c r="D1475" s="283"/>
      <c r="E1475" s="295"/>
      <c r="F1475" s="295"/>
      <c r="G1475" s="295"/>
    </row>
    <row r="1476" spans="1:7">
      <c r="A1476" s="285" t="s">
        <v>2703</v>
      </c>
      <c r="B1476" s="286" t="s">
        <v>2704</v>
      </c>
      <c r="C1476" s="287"/>
      <c r="D1476" s="288"/>
      <c r="E1476" s="294"/>
      <c r="F1476" s="294"/>
      <c r="G1476" s="294"/>
    </row>
    <row r="1477" spans="1:7">
      <c r="A1477" s="289" t="s">
        <v>2705</v>
      </c>
      <c r="B1477" s="290"/>
      <c r="C1477" s="289" t="s">
        <v>2706</v>
      </c>
      <c r="D1477" s="291" t="s">
        <v>56</v>
      </c>
      <c r="E1477" s="292">
        <v>418.36</v>
      </c>
      <c r="F1477" s="293">
        <v>71.37</v>
      </c>
      <c r="G1477" s="293">
        <v>489.73</v>
      </c>
    </row>
    <row r="1478" spans="1:7">
      <c r="A1478" s="289" t="s">
        <v>2707</v>
      </c>
      <c r="B1478" s="290"/>
      <c r="C1478" s="289" t="s">
        <v>2708</v>
      </c>
      <c r="D1478" s="291" t="s">
        <v>56</v>
      </c>
      <c r="E1478" s="292">
        <v>358.82</v>
      </c>
      <c r="F1478" s="293">
        <v>71.37</v>
      </c>
      <c r="G1478" s="293">
        <v>430.19</v>
      </c>
    </row>
    <row r="1479" spans="1:7">
      <c r="A1479" s="289" t="s">
        <v>2709</v>
      </c>
      <c r="B1479" s="290"/>
      <c r="C1479" s="289" t="s">
        <v>2710</v>
      </c>
      <c r="D1479" s="291" t="s">
        <v>56</v>
      </c>
      <c r="E1479" s="292">
        <v>552.22</v>
      </c>
      <c r="F1479" s="293">
        <v>71.37</v>
      </c>
      <c r="G1479" s="293">
        <v>623.59</v>
      </c>
    </row>
    <row r="1480" spans="1:7">
      <c r="A1480" s="289" t="s">
        <v>2711</v>
      </c>
      <c r="B1480" s="290"/>
      <c r="C1480" s="289" t="s">
        <v>2712</v>
      </c>
      <c r="D1480" s="291" t="s">
        <v>56</v>
      </c>
      <c r="E1480" s="292">
        <v>65.67</v>
      </c>
      <c r="F1480" s="293">
        <v>71.37</v>
      </c>
      <c r="G1480" s="293">
        <v>137.04</v>
      </c>
    </row>
    <row r="1481" spans="1:7">
      <c r="A1481" s="285" t="s">
        <v>2713</v>
      </c>
      <c r="B1481" s="286" t="s">
        <v>2714</v>
      </c>
      <c r="C1481" s="287"/>
      <c r="D1481" s="288"/>
      <c r="E1481" s="294"/>
      <c r="F1481" s="294"/>
      <c r="G1481" s="294"/>
    </row>
    <row r="1482" spans="1:7">
      <c r="A1482" s="289" t="s">
        <v>2715</v>
      </c>
      <c r="B1482" s="290"/>
      <c r="C1482" s="289" t="s">
        <v>2716</v>
      </c>
      <c r="D1482" s="291" t="s">
        <v>56</v>
      </c>
      <c r="E1482" s="292">
        <v>129.6</v>
      </c>
      <c r="F1482" s="293">
        <v>40.659999999999997</v>
      </c>
      <c r="G1482" s="293">
        <v>170.26</v>
      </c>
    </row>
    <row r="1483" spans="1:7">
      <c r="A1483" s="285" t="s">
        <v>2717</v>
      </c>
      <c r="B1483" s="286" t="s">
        <v>2718</v>
      </c>
      <c r="C1483" s="287"/>
      <c r="D1483" s="288"/>
      <c r="E1483" s="294"/>
      <c r="F1483" s="294"/>
      <c r="G1483" s="294"/>
    </row>
    <row r="1484" spans="1:7">
      <c r="A1484" s="289" t="s">
        <v>7764</v>
      </c>
      <c r="B1484" s="290"/>
      <c r="C1484" s="289" t="s">
        <v>7765</v>
      </c>
      <c r="D1484" s="291" t="s">
        <v>56</v>
      </c>
      <c r="E1484" s="292">
        <v>1576.71</v>
      </c>
      <c r="F1484" s="293">
        <v>70.510000000000005</v>
      </c>
      <c r="G1484" s="293">
        <v>1647.22</v>
      </c>
    </row>
    <row r="1485" spans="1:7" ht="25.5">
      <c r="A1485" s="289" t="s">
        <v>2719</v>
      </c>
      <c r="B1485" s="290"/>
      <c r="C1485" s="289" t="s">
        <v>2720</v>
      </c>
      <c r="D1485" s="291" t="s">
        <v>81</v>
      </c>
      <c r="E1485" s="292">
        <v>230.1</v>
      </c>
      <c r="F1485" s="293">
        <v>57.03</v>
      </c>
      <c r="G1485" s="293">
        <v>287.13</v>
      </c>
    </row>
    <row r="1486" spans="1:7" ht="25.5">
      <c r="A1486" s="289" t="s">
        <v>2721</v>
      </c>
      <c r="B1486" s="290"/>
      <c r="C1486" s="289" t="s">
        <v>2722</v>
      </c>
      <c r="D1486" s="291" t="s">
        <v>81</v>
      </c>
      <c r="E1486" s="292">
        <v>41.38</v>
      </c>
      <c r="F1486" s="293">
        <v>18.54</v>
      </c>
      <c r="G1486" s="293">
        <v>59.92</v>
      </c>
    </row>
    <row r="1487" spans="1:7" ht="25.5">
      <c r="A1487" s="289" t="s">
        <v>2723</v>
      </c>
      <c r="B1487" s="290"/>
      <c r="C1487" s="289" t="s">
        <v>2724</v>
      </c>
      <c r="D1487" s="291" t="s">
        <v>81</v>
      </c>
      <c r="E1487" s="292">
        <v>80.64</v>
      </c>
      <c r="F1487" s="293">
        <v>8.49</v>
      </c>
      <c r="G1487" s="293">
        <v>89.13</v>
      </c>
    </row>
    <row r="1488" spans="1:7">
      <c r="A1488" s="289" t="s">
        <v>7766</v>
      </c>
      <c r="B1488" s="290"/>
      <c r="C1488" s="289" t="s">
        <v>7767</v>
      </c>
      <c r="D1488" s="291" t="s">
        <v>81</v>
      </c>
      <c r="E1488" s="292">
        <v>59.06</v>
      </c>
      <c r="F1488" s="293">
        <v>4.6399999999999997</v>
      </c>
      <c r="G1488" s="293">
        <v>63.7</v>
      </c>
    </row>
    <row r="1489" spans="1:7" ht="25.5">
      <c r="A1489" s="289" t="s">
        <v>2725</v>
      </c>
      <c r="B1489" s="290"/>
      <c r="C1489" s="289" t="s">
        <v>2726</v>
      </c>
      <c r="D1489" s="291" t="s">
        <v>81</v>
      </c>
      <c r="E1489" s="292">
        <v>113.83</v>
      </c>
      <c r="F1489" s="293">
        <v>50.55</v>
      </c>
      <c r="G1489" s="293">
        <v>164.38</v>
      </c>
    </row>
    <row r="1490" spans="1:7" ht="25.5">
      <c r="A1490" s="289" t="s">
        <v>2727</v>
      </c>
      <c r="B1490" s="290"/>
      <c r="C1490" s="289" t="s">
        <v>2728</v>
      </c>
      <c r="D1490" s="291" t="s">
        <v>81</v>
      </c>
      <c r="E1490" s="292">
        <v>82.41</v>
      </c>
      <c r="F1490" s="293">
        <v>25.82</v>
      </c>
      <c r="G1490" s="293">
        <v>108.23</v>
      </c>
    </row>
    <row r="1491" spans="1:7">
      <c r="A1491" s="280" t="s">
        <v>2729</v>
      </c>
      <c r="B1491" s="281" t="s">
        <v>2730</v>
      </c>
      <c r="C1491" s="284"/>
      <c r="D1491" s="283"/>
      <c r="E1491" s="295"/>
      <c r="F1491" s="295"/>
      <c r="G1491" s="295"/>
    </row>
    <row r="1492" spans="1:7">
      <c r="A1492" s="285" t="s">
        <v>2731</v>
      </c>
      <c r="B1492" s="286" t="s">
        <v>2732</v>
      </c>
      <c r="C1492" s="287"/>
      <c r="D1492" s="288"/>
      <c r="E1492" s="294"/>
      <c r="F1492" s="294"/>
      <c r="G1492" s="294"/>
    </row>
    <row r="1493" spans="1:7">
      <c r="A1493" s="289" t="s">
        <v>2733</v>
      </c>
      <c r="B1493" s="290"/>
      <c r="C1493" s="289" t="s">
        <v>7768</v>
      </c>
      <c r="D1493" s="291" t="s">
        <v>262</v>
      </c>
      <c r="E1493" s="292">
        <v>192.05</v>
      </c>
      <c r="F1493" s="293">
        <v>46.38</v>
      </c>
      <c r="G1493" s="293">
        <v>238.43</v>
      </c>
    </row>
    <row r="1494" spans="1:7">
      <c r="A1494" s="289" t="s">
        <v>2734</v>
      </c>
      <c r="B1494" s="290"/>
      <c r="C1494" s="289" t="s">
        <v>7769</v>
      </c>
      <c r="D1494" s="291" t="s">
        <v>262</v>
      </c>
      <c r="E1494" s="292">
        <v>354.06</v>
      </c>
      <c r="F1494" s="293">
        <v>61.82</v>
      </c>
      <c r="G1494" s="293">
        <v>415.88</v>
      </c>
    </row>
    <row r="1495" spans="1:7">
      <c r="A1495" s="289" t="s">
        <v>2735</v>
      </c>
      <c r="B1495" s="290"/>
      <c r="C1495" s="289" t="s">
        <v>7770</v>
      </c>
      <c r="D1495" s="291" t="s">
        <v>262</v>
      </c>
      <c r="E1495" s="292">
        <v>151.99</v>
      </c>
      <c r="F1495" s="293">
        <v>46.38</v>
      </c>
      <c r="G1495" s="293">
        <v>198.37</v>
      </c>
    </row>
    <row r="1496" spans="1:7">
      <c r="A1496" s="289" t="s">
        <v>2736</v>
      </c>
      <c r="B1496" s="290"/>
      <c r="C1496" s="289" t="s">
        <v>7771</v>
      </c>
      <c r="D1496" s="291" t="s">
        <v>262</v>
      </c>
      <c r="E1496" s="292">
        <v>293</v>
      </c>
      <c r="F1496" s="293">
        <v>61.82</v>
      </c>
      <c r="G1496" s="293">
        <v>354.82</v>
      </c>
    </row>
    <row r="1497" spans="1:7">
      <c r="A1497" s="289" t="s">
        <v>2737</v>
      </c>
      <c r="B1497" s="290"/>
      <c r="C1497" s="289" t="s">
        <v>2738</v>
      </c>
      <c r="D1497" s="291" t="s">
        <v>262</v>
      </c>
      <c r="E1497" s="292">
        <v>122.86</v>
      </c>
      <c r="F1497" s="293">
        <v>46.38</v>
      </c>
      <c r="G1497" s="293">
        <v>169.24</v>
      </c>
    </row>
    <row r="1498" spans="1:7">
      <c r="A1498" s="289" t="s">
        <v>2739</v>
      </c>
      <c r="B1498" s="290"/>
      <c r="C1498" s="289" t="s">
        <v>2740</v>
      </c>
      <c r="D1498" s="291" t="s">
        <v>262</v>
      </c>
      <c r="E1498" s="292">
        <v>165.8</v>
      </c>
      <c r="F1498" s="293">
        <v>0</v>
      </c>
      <c r="G1498" s="293">
        <v>165.8</v>
      </c>
    </row>
    <row r="1499" spans="1:7">
      <c r="A1499" s="289" t="s">
        <v>2741</v>
      </c>
      <c r="B1499" s="290"/>
      <c r="C1499" s="289" t="s">
        <v>2742</v>
      </c>
      <c r="D1499" s="291" t="s">
        <v>262</v>
      </c>
      <c r="E1499" s="292">
        <v>235.36</v>
      </c>
      <c r="F1499" s="293">
        <v>0</v>
      </c>
      <c r="G1499" s="293">
        <v>235.36</v>
      </c>
    </row>
    <row r="1500" spans="1:7">
      <c r="A1500" s="289" t="s">
        <v>2743</v>
      </c>
      <c r="B1500" s="290"/>
      <c r="C1500" s="289" t="s">
        <v>2744</v>
      </c>
      <c r="D1500" s="291" t="s">
        <v>13</v>
      </c>
      <c r="E1500" s="292">
        <v>240.4</v>
      </c>
      <c r="F1500" s="293">
        <v>51.42</v>
      </c>
      <c r="G1500" s="293">
        <v>291.82</v>
      </c>
    </row>
    <row r="1501" spans="1:7">
      <c r="A1501" s="289" t="s">
        <v>2745</v>
      </c>
      <c r="B1501" s="290"/>
      <c r="C1501" s="289" t="s">
        <v>2746</v>
      </c>
      <c r="D1501" s="291" t="s">
        <v>262</v>
      </c>
      <c r="E1501" s="292">
        <v>358.26</v>
      </c>
      <c r="F1501" s="293">
        <v>51.42</v>
      </c>
      <c r="G1501" s="293">
        <v>409.68</v>
      </c>
    </row>
    <row r="1502" spans="1:7">
      <c r="A1502" s="289" t="s">
        <v>2747</v>
      </c>
      <c r="B1502" s="290"/>
      <c r="C1502" s="289" t="s">
        <v>2748</v>
      </c>
      <c r="D1502" s="291" t="s">
        <v>13</v>
      </c>
      <c r="E1502" s="292">
        <v>217.83</v>
      </c>
      <c r="F1502" s="293">
        <v>14.5</v>
      </c>
      <c r="G1502" s="293">
        <v>232.33</v>
      </c>
    </row>
    <row r="1503" spans="1:7">
      <c r="A1503" s="289" t="s">
        <v>2749</v>
      </c>
      <c r="B1503" s="290"/>
      <c r="C1503" s="289" t="s">
        <v>2750</v>
      </c>
      <c r="D1503" s="291" t="s">
        <v>13</v>
      </c>
      <c r="E1503" s="292">
        <v>216.41</v>
      </c>
      <c r="F1503" s="293">
        <v>14.5</v>
      </c>
      <c r="G1503" s="293">
        <v>230.91</v>
      </c>
    </row>
    <row r="1504" spans="1:7">
      <c r="A1504" s="289" t="s">
        <v>2751</v>
      </c>
      <c r="B1504" s="290"/>
      <c r="C1504" s="289" t="s">
        <v>2752</v>
      </c>
      <c r="D1504" s="291" t="s">
        <v>13</v>
      </c>
      <c r="E1504" s="292">
        <v>2572.83</v>
      </c>
      <c r="F1504" s="293">
        <v>36.229999999999997</v>
      </c>
      <c r="G1504" s="293">
        <v>2609.06</v>
      </c>
    </row>
    <row r="1505" spans="1:7">
      <c r="A1505" s="289" t="s">
        <v>2753</v>
      </c>
      <c r="B1505" s="290"/>
      <c r="C1505" s="289" t="s">
        <v>2754</v>
      </c>
      <c r="D1505" s="291" t="s">
        <v>13</v>
      </c>
      <c r="E1505" s="292">
        <v>383.72</v>
      </c>
      <c r="F1505" s="293">
        <v>27.18</v>
      </c>
      <c r="G1505" s="293">
        <v>410.9</v>
      </c>
    </row>
    <row r="1506" spans="1:7">
      <c r="A1506" s="289" t="s">
        <v>2755</v>
      </c>
      <c r="B1506" s="290"/>
      <c r="C1506" s="289" t="s">
        <v>2756</v>
      </c>
      <c r="D1506" s="291" t="s">
        <v>13</v>
      </c>
      <c r="E1506" s="292">
        <v>19.739999999999998</v>
      </c>
      <c r="F1506" s="293">
        <v>9.2799999999999994</v>
      </c>
      <c r="G1506" s="293">
        <v>29.02</v>
      </c>
    </row>
    <row r="1507" spans="1:7">
      <c r="A1507" s="289" t="s">
        <v>2757</v>
      </c>
      <c r="B1507" s="290"/>
      <c r="C1507" s="289" t="s">
        <v>2758</v>
      </c>
      <c r="D1507" s="291" t="s">
        <v>262</v>
      </c>
      <c r="E1507" s="292">
        <v>645.25</v>
      </c>
      <c r="F1507" s="293">
        <v>4.45</v>
      </c>
      <c r="G1507" s="293">
        <v>649.70000000000005</v>
      </c>
    </row>
    <row r="1508" spans="1:7" ht="25.5">
      <c r="A1508" s="289" t="s">
        <v>2759</v>
      </c>
      <c r="B1508" s="290"/>
      <c r="C1508" s="289" t="s">
        <v>2760</v>
      </c>
      <c r="D1508" s="291" t="s">
        <v>262</v>
      </c>
      <c r="E1508" s="292">
        <v>934.48</v>
      </c>
      <c r="F1508" s="293">
        <v>4.45</v>
      </c>
      <c r="G1508" s="293">
        <v>938.93</v>
      </c>
    </row>
    <row r="1509" spans="1:7">
      <c r="A1509" s="289" t="s">
        <v>2761</v>
      </c>
      <c r="B1509" s="290"/>
      <c r="C1509" s="289" t="s">
        <v>2762</v>
      </c>
      <c r="D1509" s="291" t="s">
        <v>262</v>
      </c>
      <c r="E1509" s="292">
        <v>752.92</v>
      </c>
      <c r="F1509" s="293">
        <v>4.45</v>
      </c>
      <c r="G1509" s="293">
        <v>757.37</v>
      </c>
    </row>
    <row r="1510" spans="1:7">
      <c r="A1510" s="289" t="s">
        <v>2763</v>
      </c>
      <c r="B1510" s="290"/>
      <c r="C1510" s="289" t="s">
        <v>2764</v>
      </c>
      <c r="D1510" s="291" t="s">
        <v>13</v>
      </c>
      <c r="E1510" s="292">
        <v>811.23</v>
      </c>
      <c r="F1510" s="293">
        <v>36.229999999999997</v>
      </c>
      <c r="G1510" s="293">
        <v>847.46</v>
      </c>
    </row>
    <row r="1511" spans="1:7" ht="25.5">
      <c r="A1511" s="289" t="s">
        <v>2765</v>
      </c>
      <c r="B1511" s="290"/>
      <c r="C1511" s="289" t="s">
        <v>2766</v>
      </c>
      <c r="D1511" s="291" t="s">
        <v>13</v>
      </c>
      <c r="E1511" s="292">
        <v>671.43</v>
      </c>
      <c r="F1511" s="293">
        <v>72.459999999999994</v>
      </c>
      <c r="G1511" s="293">
        <v>743.89</v>
      </c>
    </row>
    <row r="1512" spans="1:7">
      <c r="A1512" s="289" t="s">
        <v>2767</v>
      </c>
      <c r="B1512" s="290"/>
      <c r="C1512" s="289" t="s">
        <v>2768</v>
      </c>
      <c r="D1512" s="291" t="s">
        <v>13</v>
      </c>
      <c r="E1512" s="292">
        <v>208.38</v>
      </c>
      <c r="F1512" s="293">
        <v>46.38</v>
      </c>
      <c r="G1512" s="293">
        <v>254.76</v>
      </c>
    </row>
    <row r="1513" spans="1:7">
      <c r="A1513" s="285" t="s">
        <v>2769</v>
      </c>
      <c r="B1513" s="286" t="s">
        <v>2770</v>
      </c>
      <c r="C1513" s="287"/>
      <c r="D1513" s="288"/>
      <c r="E1513" s="294"/>
      <c r="F1513" s="294"/>
      <c r="G1513" s="294"/>
    </row>
    <row r="1514" spans="1:7">
      <c r="A1514" s="289" t="s">
        <v>2771</v>
      </c>
      <c r="B1514" s="290"/>
      <c r="C1514" s="289" t="s">
        <v>2772</v>
      </c>
      <c r="D1514" s="291" t="s">
        <v>13</v>
      </c>
      <c r="E1514" s="292">
        <v>15.29</v>
      </c>
      <c r="F1514" s="293">
        <v>0</v>
      </c>
      <c r="G1514" s="293">
        <v>15.29</v>
      </c>
    </row>
    <row r="1515" spans="1:7">
      <c r="A1515" s="289" t="s">
        <v>2773</v>
      </c>
      <c r="B1515" s="290"/>
      <c r="C1515" s="289" t="s">
        <v>2774</v>
      </c>
      <c r="D1515" s="291" t="s">
        <v>13</v>
      </c>
      <c r="E1515" s="292">
        <v>21.23</v>
      </c>
      <c r="F1515" s="293">
        <v>0</v>
      </c>
      <c r="G1515" s="293">
        <v>21.23</v>
      </c>
    </row>
    <row r="1516" spans="1:7">
      <c r="A1516" s="289" t="s">
        <v>2775</v>
      </c>
      <c r="B1516" s="290"/>
      <c r="C1516" s="289" t="s">
        <v>2776</v>
      </c>
      <c r="D1516" s="291" t="s">
        <v>13</v>
      </c>
      <c r="E1516" s="292">
        <v>36.409999999999997</v>
      </c>
      <c r="F1516" s="293">
        <v>0</v>
      </c>
      <c r="G1516" s="293">
        <v>36.409999999999997</v>
      </c>
    </row>
    <row r="1517" spans="1:7" ht="25.5">
      <c r="A1517" s="289" t="s">
        <v>2777</v>
      </c>
      <c r="B1517" s="290"/>
      <c r="C1517" s="289" t="s">
        <v>7772</v>
      </c>
      <c r="D1517" s="291" t="s">
        <v>13</v>
      </c>
      <c r="E1517" s="292">
        <v>122.33</v>
      </c>
      <c r="F1517" s="293">
        <v>0</v>
      </c>
      <c r="G1517" s="293">
        <v>122.33</v>
      </c>
    </row>
    <row r="1518" spans="1:7">
      <c r="A1518" s="289" t="s">
        <v>2778</v>
      </c>
      <c r="B1518" s="290"/>
      <c r="C1518" s="289" t="s">
        <v>2779</v>
      </c>
      <c r="D1518" s="291" t="s">
        <v>13</v>
      </c>
      <c r="E1518" s="292">
        <v>59.66</v>
      </c>
      <c r="F1518" s="293">
        <v>0</v>
      </c>
      <c r="G1518" s="293">
        <v>59.66</v>
      </c>
    </row>
    <row r="1519" spans="1:7">
      <c r="A1519" s="285" t="s">
        <v>2780</v>
      </c>
      <c r="B1519" s="286" t="s">
        <v>2781</v>
      </c>
      <c r="C1519" s="287"/>
      <c r="D1519" s="288"/>
      <c r="E1519" s="294"/>
      <c r="F1519" s="294"/>
      <c r="G1519" s="294"/>
    </row>
    <row r="1520" spans="1:7">
      <c r="A1520" s="289" t="s">
        <v>2782</v>
      </c>
      <c r="B1520" s="290"/>
      <c r="C1520" s="289" t="s">
        <v>2783</v>
      </c>
      <c r="D1520" s="291" t="s">
        <v>13</v>
      </c>
      <c r="E1520" s="292">
        <v>0</v>
      </c>
      <c r="F1520" s="293">
        <v>46.38</v>
      </c>
      <c r="G1520" s="293">
        <v>46.38</v>
      </c>
    </row>
    <row r="1521" spans="1:7">
      <c r="A1521" s="289" t="s">
        <v>2784</v>
      </c>
      <c r="B1521" s="290"/>
      <c r="C1521" s="289" t="s">
        <v>2785</v>
      </c>
      <c r="D1521" s="291" t="s">
        <v>13</v>
      </c>
      <c r="E1521" s="292">
        <v>661.05</v>
      </c>
      <c r="F1521" s="293">
        <v>36.229999999999997</v>
      </c>
      <c r="G1521" s="293">
        <v>697.28</v>
      </c>
    </row>
    <row r="1522" spans="1:7">
      <c r="A1522" s="289" t="s">
        <v>2786</v>
      </c>
      <c r="B1522" s="290"/>
      <c r="C1522" s="289" t="s">
        <v>2787</v>
      </c>
      <c r="D1522" s="291" t="s">
        <v>13</v>
      </c>
      <c r="E1522" s="292">
        <v>0</v>
      </c>
      <c r="F1522" s="293">
        <v>39.869999999999997</v>
      </c>
      <c r="G1522" s="293">
        <v>39.869999999999997</v>
      </c>
    </row>
    <row r="1523" spans="1:7">
      <c r="A1523" s="289" t="s">
        <v>2788</v>
      </c>
      <c r="B1523" s="290"/>
      <c r="C1523" s="289" t="s">
        <v>2789</v>
      </c>
      <c r="D1523" s="291" t="s">
        <v>262</v>
      </c>
      <c r="E1523" s="292">
        <v>1159.06</v>
      </c>
      <c r="F1523" s="293">
        <v>47.11</v>
      </c>
      <c r="G1523" s="293">
        <v>1206.17</v>
      </c>
    </row>
    <row r="1524" spans="1:7">
      <c r="A1524" s="289" t="s">
        <v>2790</v>
      </c>
      <c r="B1524" s="290"/>
      <c r="C1524" s="289" t="s">
        <v>2791</v>
      </c>
      <c r="D1524" s="291" t="s">
        <v>13</v>
      </c>
      <c r="E1524" s="292">
        <v>0</v>
      </c>
      <c r="F1524" s="293">
        <v>5.26</v>
      </c>
      <c r="G1524" s="293">
        <v>5.26</v>
      </c>
    </row>
    <row r="1525" spans="1:7">
      <c r="A1525" s="289" t="s">
        <v>2792</v>
      </c>
      <c r="B1525" s="290"/>
      <c r="C1525" s="289" t="s">
        <v>2793</v>
      </c>
      <c r="D1525" s="291" t="s">
        <v>262</v>
      </c>
      <c r="E1525" s="292">
        <v>269.83</v>
      </c>
      <c r="F1525" s="293">
        <v>92.73</v>
      </c>
      <c r="G1525" s="293">
        <v>362.56</v>
      </c>
    </row>
    <row r="1526" spans="1:7">
      <c r="A1526" s="289" t="s">
        <v>2794</v>
      </c>
      <c r="B1526" s="290"/>
      <c r="C1526" s="289" t="s">
        <v>2795</v>
      </c>
      <c r="D1526" s="291" t="s">
        <v>13</v>
      </c>
      <c r="E1526" s="292">
        <v>96.33</v>
      </c>
      <c r="F1526" s="293">
        <v>17.559999999999999</v>
      </c>
      <c r="G1526" s="293">
        <v>113.89</v>
      </c>
    </row>
    <row r="1527" spans="1:7">
      <c r="A1527" s="289" t="s">
        <v>2796</v>
      </c>
      <c r="B1527" s="290"/>
      <c r="C1527" s="289" t="s">
        <v>2797</v>
      </c>
      <c r="D1527" s="291" t="s">
        <v>262</v>
      </c>
      <c r="E1527" s="292">
        <v>2479.75</v>
      </c>
      <c r="F1527" s="293">
        <v>108.69</v>
      </c>
      <c r="G1527" s="293">
        <v>2588.44</v>
      </c>
    </row>
    <row r="1528" spans="1:7">
      <c r="A1528" s="289" t="s">
        <v>2798</v>
      </c>
      <c r="B1528" s="290"/>
      <c r="C1528" s="289" t="s">
        <v>2799</v>
      </c>
      <c r="D1528" s="291" t="s">
        <v>13</v>
      </c>
      <c r="E1528" s="292">
        <v>231.73</v>
      </c>
      <c r="F1528" s="293">
        <v>36.229999999999997</v>
      </c>
      <c r="G1528" s="293">
        <v>267.95999999999998</v>
      </c>
    </row>
    <row r="1529" spans="1:7">
      <c r="A1529" s="289" t="s">
        <v>2800</v>
      </c>
      <c r="B1529" s="290"/>
      <c r="C1529" s="289" t="s">
        <v>2801</v>
      </c>
      <c r="D1529" s="291" t="s">
        <v>13</v>
      </c>
      <c r="E1529" s="292">
        <v>181.48</v>
      </c>
      <c r="F1529" s="293">
        <v>27.18</v>
      </c>
      <c r="G1529" s="293">
        <v>208.66</v>
      </c>
    </row>
    <row r="1530" spans="1:7">
      <c r="A1530" s="289" t="s">
        <v>2802</v>
      </c>
      <c r="B1530" s="290"/>
      <c r="C1530" s="289" t="s">
        <v>2803</v>
      </c>
      <c r="D1530" s="291" t="s">
        <v>13</v>
      </c>
      <c r="E1530" s="292">
        <v>62.03</v>
      </c>
      <c r="F1530" s="293">
        <v>6.16</v>
      </c>
      <c r="G1530" s="293">
        <v>68.19</v>
      </c>
    </row>
    <row r="1531" spans="1:7">
      <c r="A1531" s="289" t="s">
        <v>2804</v>
      </c>
      <c r="B1531" s="290"/>
      <c r="C1531" s="289" t="s">
        <v>2805</v>
      </c>
      <c r="D1531" s="291" t="s">
        <v>13</v>
      </c>
      <c r="E1531" s="292">
        <v>49.41</v>
      </c>
      <c r="F1531" s="293">
        <v>6.16</v>
      </c>
      <c r="G1531" s="293">
        <v>55.57</v>
      </c>
    </row>
    <row r="1532" spans="1:7">
      <c r="A1532" s="289" t="s">
        <v>2806</v>
      </c>
      <c r="B1532" s="290"/>
      <c r="C1532" s="289" t="s">
        <v>2807</v>
      </c>
      <c r="D1532" s="291" t="s">
        <v>13</v>
      </c>
      <c r="E1532" s="292">
        <v>155.91</v>
      </c>
      <c r="F1532" s="293">
        <v>6.16</v>
      </c>
      <c r="G1532" s="293">
        <v>162.07</v>
      </c>
    </row>
    <row r="1533" spans="1:7">
      <c r="A1533" s="289" t="s">
        <v>2808</v>
      </c>
      <c r="B1533" s="290"/>
      <c r="C1533" s="289" t="s">
        <v>2809</v>
      </c>
      <c r="D1533" s="291" t="s">
        <v>262</v>
      </c>
      <c r="E1533" s="292">
        <v>19.37</v>
      </c>
      <c r="F1533" s="293">
        <v>5.26</v>
      </c>
      <c r="G1533" s="293">
        <v>24.63</v>
      </c>
    </row>
    <row r="1534" spans="1:7">
      <c r="A1534" s="289" t="s">
        <v>2810</v>
      </c>
      <c r="B1534" s="290"/>
      <c r="C1534" s="289" t="s">
        <v>2811</v>
      </c>
      <c r="D1534" s="291" t="s">
        <v>13</v>
      </c>
      <c r="E1534" s="292">
        <v>28.98</v>
      </c>
      <c r="F1534" s="293">
        <v>5.26</v>
      </c>
      <c r="G1534" s="293">
        <v>34.24</v>
      </c>
    </row>
    <row r="1535" spans="1:7">
      <c r="A1535" s="289" t="s">
        <v>2812</v>
      </c>
      <c r="B1535" s="290"/>
      <c r="C1535" s="289" t="s">
        <v>2813</v>
      </c>
      <c r="D1535" s="291" t="s">
        <v>13</v>
      </c>
      <c r="E1535" s="292">
        <v>34.14</v>
      </c>
      <c r="F1535" s="293">
        <v>5.26</v>
      </c>
      <c r="G1535" s="293">
        <v>39.4</v>
      </c>
    </row>
    <row r="1536" spans="1:7">
      <c r="A1536" s="289" t="s">
        <v>2814</v>
      </c>
      <c r="B1536" s="290"/>
      <c r="C1536" s="289" t="s">
        <v>2815</v>
      </c>
      <c r="D1536" s="291" t="s">
        <v>262</v>
      </c>
      <c r="E1536" s="292">
        <v>153.54</v>
      </c>
      <c r="F1536" s="293">
        <v>11.13</v>
      </c>
      <c r="G1536" s="293">
        <v>164.67</v>
      </c>
    </row>
    <row r="1537" spans="1:7">
      <c r="A1537" s="289" t="s">
        <v>2816</v>
      </c>
      <c r="B1537" s="290"/>
      <c r="C1537" s="289" t="s">
        <v>2817</v>
      </c>
      <c r="D1537" s="291" t="s">
        <v>13</v>
      </c>
      <c r="E1537" s="292">
        <v>40.26</v>
      </c>
      <c r="F1537" s="293">
        <v>6.16</v>
      </c>
      <c r="G1537" s="293">
        <v>46.42</v>
      </c>
    </row>
    <row r="1538" spans="1:7">
      <c r="A1538" s="289" t="s">
        <v>2818</v>
      </c>
      <c r="B1538" s="290"/>
      <c r="C1538" s="289" t="s">
        <v>2819</v>
      </c>
      <c r="D1538" s="291" t="s">
        <v>13</v>
      </c>
      <c r="E1538" s="292">
        <v>70.22</v>
      </c>
      <c r="F1538" s="293">
        <v>6.16</v>
      </c>
      <c r="G1538" s="293">
        <v>76.38</v>
      </c>
    </row>
    <row r="1539" spans="1:7">
      <c r="A1539" s="289" t="s">
        <v>2820</v>
      </c>
      <c r="B1539" s="290"/>
      <c r="C1539" s="289" t="s">
        <v>2821</v>
      </c>
      <c r="D1539" s="291" t="s">
        <v>13</v>
      </c>
      <c r="E1539" s="292">
        <v>110.57</v>
      </c>
      <c r="F1539" s="293">
        <v>4.45</v>
      </c>
      <c r="G1539" s="293">
        <v>115.02</v>
      </c>
    </row>
    <row r="1540" spans="1:7">
      <c r="A1540" s="289" t="s">
        <v>2822</v>
      </c>
      <c r="B1540" s="290"/>
      <c r="C1540" s="289" t="s">
        <v>2823</v>
      </c>
      <c r="D1540" s="291" t="s">
        <v>13</v>
      </c>
      <c r="E1540" s="292">
        <v>155.41999999999999</v>
      </c>
      <c r="F1540" s="293">
        <v>6.16</v>
      </c>
      <c r="G1540" s="293">
        <v>161.58000000000001</v>
      </c>
    </row>
    <row r="1541" spans="1:7" ht="25.5">
      <c r="A1541" s="289" t="s">
        <v>2824</v>
      </c>
      <c r="B1541" s="290"/>
      <c r="C1541" s="289" t="s">
        <v>2825</v>
      </c>
      <c r="D1541" s="291" t="s">
        <v>13</v>
      </c>
      <c r="E1541" s="292">
        <v>680.29</v>
      </c>
      <c r="F1541" s="293">
        <v>54.36</v>
      </c>
      <c r="G1541" s="293">
        <v>734.65</v>
      </c>
    </row>
    <row r="1542" spans="1:7">
      <c r="A1542" s="289" t="s">
        <v>2826</v>
      </c>
      <c r="B1542" s="290"/>
      <c r="C1542" s="289" t="s">
        <v>2827</v>
      </c>
      <c r="D1542" s="291" t="s">
        <v>13</v>
      </c>
      <c r="E1542" s="292">
        <v>13.97</v>
      </c>
      <c r="F1542" s="293">
        <v>35.119999999999997</v>
      </c>
      <c r="G1542" s="293">
        <v>49.09</v>
      </c>
    </row>
    <row r="1543" spans="1:7">
      <c r="A1543" s="289" t="s">
        <v>2828</v>
      </c>
      <c r="B1543" s="290"/>
      <c r="C1543" s="289" t="s">
        <v>2829</v>
      </c>
      <c r="D1543" s="291" t="s">
        <v>13</v>
      </c>
      <c r="E1543" s="292">
        <v>17.809999999999999</v>
      </c>
      <c r="F1543" s="293">
        <v>6.16</v>
      </c>
      <c r="G1543" s="293">
        <v>23.97</v>
      </c>
    </row>
    <row r="1544" spans="1:7">
      <c r="A1544" s="289" t="s">
        <v>2830</v>
      </c>
      <c r="B1544" s="290"/>
      <c r="C1544" s="289" t="s">
        <v>2831</v>
      </c>
      <c r="D1544" s="291" t="s">
        <v>13</v>
      </c>
      <c r="E1544" s="292">
        <v>117.87</v>
      </c>
      <c r="F1544" s="293">
        <v>6.16</v>
      </c>
      <c r="G1544" s="293">
        <v>124.03</v>
      </c>
    </row>
    <row r="1545" spans="1:7">
      <c r="A1545" s="289" t="s">
        <v>2832</v>
      </c>
      <c r="B1545" s="290"/>
      <c r="C1545" s="289" t="s">
        <v>2833</v>
      </c>
      <c r="D1545" s="291" t="s">
        <v>13</v>
      </c>
      <c r="E1545" s="292">
        <v>8945.26</v>
      </c>
      <c r="F1545" s="293">
        <v>0</v>
      </c>
      <c r="G1545" s="293">
        <v>8945.26</v>
      </c>
    </row>
    <row r="1546" spans="1:7" ht="25.5">
      <c r="A1546" s="289" t="s">
        <v>2834</v>
      </c>
      <c r="B1546" s="290"/>
      <c r="C1546" s="289" t="s">
        <v>2835</v>
      </c>
      <c r="D1546" s="291" t="s">
        <v>13</v>
      </c>
      <c r="E1546" s="292">
        <v>12435.31</v>
      </c>
      <c r="F1546" s="293">
        <v>0</v>
      </c>
      <c r="G1546" s="293">
        <v>12435.31</v>
      </c>
    </row>
    <row r="1547" spans="1:7">
      <c r="A1547" s="289" t="s">
        <v>2836</v>
      </c>
      <c r="B1547" s="290"/>
      <c r="C1547" s="289" t="s">
        <v>2837</v>
      </c>
      <c r="D1547" s="291" t="s">
        <v>262</v>
      </c>
      <c r="E1547" s="292">
        <v>641.38</v>
      </c>
      <c r="F1547" s="293">
        <v>72.459999999999994</v>
      </c>
      <c r="G1547" s="293">
        <v>713.84</v>
      </c>
    </row>
    <row r="1548" spans="1:7">
      <c r="A1548" s="289" t="s">
        <v>2838</v>
      </c>
      <c r="B1548" s="290"/>
      <c r="C1548" s="289" t="s">
        <v>2839</v>
      </c>
      <c r="D1548" s="291" t="s">
        <v>262</v>
      </c>
      <c r="E1548" s="292">
        <v>1212.42</v>
      </c>
      <c r="F1548" s="293">
        <v>144.91999999999999</v>
      </c>
      <c r="G1548" s="293">
        <v>1357.34</v>
      </c>
    </row>
    <row r="1549" spans="1:7" ht="25.5">
      <c r="A1549" s="289" t="s">
        <v>2840</v>
      </c>
      <c r="B1549" s="290"/>
      <c r="C1549" s="289" t="s">
        <v>2841</v>
      </c>
      <c r="D1549" s="291" t="s">
        <v>262</v>
      </c>
      <c r="E1549" s="292">
        <v>972.85</v>
      </c>
      <c r="F1549" s="293">
        <v>144.91999999999999</v>
      </c>
      <c r="G1549" s="293">
        <v>1117.77</v>
      </c>
    </row>
    <row r="1550" spans="1:7" ht="25.5">
      <c r="A1550" s="289" t="s">
        <v>2842</v>
      </c>
      <c r="B1550" s="290"/>
      <c r="C1550" s="289" t="s">
        <v>2843</v>
      </c>
      <c r="D1550" s="291" t="s">
        <v>262</v>
      </c>
      <c r="E1550" s="292">
        <v>1031.6300000000001</v>
      </c>
      <c r="F1550" s="293">
        <v>144.91999999999999</v>
      </c>
      <c r="G1550" s="293">
        <v>1176.55</v>
      </c>
    </row>
    <row r="1551" spans="1:7">
      <c r="A1551" s="289" t="s">
        <v>7773</v>
      </c>
      <c r="B1551" s="290"/>
      <c r="C1551" s="289" t="s">
        <v>7774</v>
      </c>
      <c r="D1551" s="291" t="s">
        <v>81</v>
      </c>
      <c r="E1551" s="292">
        <v>57.75</v>
      </c>
      <c r="F1551" s="293">
        <v>8.49</v>
      </c>
      <c r="G1551" s="293">
        <v>66.239999999999995</v>
      </c>
    </row>
    <row r="1552" spans="1:7">
      <c r="A1552" s="280" t="s">
        <v>2844</v>
      </c>
      <c r="B1552" s="281" t="s">
        <v>2845</v>
      </c>
      <c r="C1552" s="284"/>
      <c r="D1552" s="283"/>
      <c r="E1552" s="295"/>
      <c r="F1552" s="295"/>
      <c r="G1552" s="295"/>
    </row>
    <row r="1553" spans="1:7">
      <c r="A1553" s="285" t="s">
        <v>2846</v>
      </c>
      <c r="B1553" s="286" t="s">
        <v>2847</v>
      </c>
      <c r="C1553" s="287"/>
      <c r="D1553" s="288"/>
      <c r="E1553" s="294"/>
      <c r="F1553" s="294"/>
      <c r="G1553" s="294"/>
    </row>
    <row r="1554" spans="1:7">
      <c r="A1554" s="289" t="s">
        <v>2848</v>
      </c>
      <c r="B1554" s="290"/>
      <c r="C1554" s="289" t="s">
        <v>2849</v>
      </c>
      <c r="D1554" s="291" t="s">
        <v>81</v>
      </c>
      <c r="E1554" s="292">
        <v>4.75</v>
      </c>
      <c r="F1554" s="293">
        <v>10.98</v>
      </c>
      <c r="G1554" s="293">
        <v>15.73</v>
      </c>
    </row>
    <row r="1555" spans="1:7">
      <c r="A1555" s="289" t="s">
        <v>2850</v>
      </c>
      <c r="B1555" s="290"/>
      <c r="C1555" s="289" t="s">
        <v>2851</v>
      </c>
      <c r="D1555" s="291" t="s">
        <v>495</v>
      </c>
      <c r="E1555" s="292">
        <v>24.9</v>
      </c>
      <c r="F1555" s="293">
        <v>49.07</v>
      </c>
      <c r="G1555" s="293">
        <v>73.97</v>
      </c>
    </row>
    <row r="1556" spans="1:7">
      <c r="A1556" s="289" t="s">
        <v>2852</v>
      </c>
      <c r="B1556" s="290"/>
      <c r="C1556" s="289" t="s">
        <v>2853</v>
      </c>
      <c r="D1556" s="291" t="s">
        <v>81</v>
      </c>
      <c r="E1556" s="292">
        <v>5.59</v>
      </c>
      <c r="F1556" s="293">
        <v>10.98</v>
      </c>
      <c r="G1556" s="293">
        <v>16.57</v>
      </c>
    </row>
    <row r="1557" spans="1:7">
      <c r="A1557" s="289" t="s">
        <v>2854</v>
      </c>
      <c r="B1557" s="290"/>
      <c r="C1557" s="289" t="s">
        <v>2855</v>
      </c>
      <c r="D1557" s="291" t="s">
        <v>495</v>
      </c>
      <c r="E1557" s="292">
        <v>8.41</v>
      </c>
      <c r="F1557" s="293">
        <v>10.98</v>
      </c>
      <c r="G1557" s="293">
        <v>19.39</v>
      </c>
    </row>
    <row r="1558" spans="1:7">
      <c r="A1558" s="289" t="s">
        <v>2856</v>
      </c>
      <c r="B1558" s="290"/>
      <c r="C1558" s="289" t="s">
        <v>2857</v>
      </c>
      <c r="D1558" s="291" t="s">
        <v>495</v>
      </c>
      <c r="E1558" s="292">
        <v>5.34</v>
      </c>
      <c r="F1558" s="293">
        <v>10.98</v>
      </c>
      <c r="G1558" s="293">
        <v>16.32</v>
      </c>
    </row>
    <row r="1559" spans="1:7">
      <c r="A1559" s="285" t="s">
        <v>2858</v>
      </c>
      <c r="B1559" s="286" t="s">
        <v>2859</v>
      </c>
      <c r="C1559" s="287"/>
      <c r="D1559" s="288"/>
      <c r="E1559" s="294"/>
      <c r="F1559" s="294"/>
      <c r="G1559" s="294"/>
    </row>
    <row r="1560" spans="1:7">
      <c r="A1560" s="289" t="s">
        <v>2860</v>
      </c>
      <c r="B1560" s="290"/>
      <c r="C1560" s="289" t="s">
        <v>2861</v>
      </c>
      <c r="D1560" s="291" t="s">
        <v>81</v>
      </c>
      <c r="E1560" s="292">
        <v>5.0999999999999996</v>
      </c>
      <c r="F1560" s="293">
        <v>9.2799999999999994</v>
      </c>
      <c r="G1560" s="293">
        <v>14.38</v>
      </c>
    </row>
    <row r="1561" spans="1:7">
      <c r="A1561" s="289" t="s">
        <v>2862</v>
      </c>
      <c r="B1561" s="290"/>
      <c r="C1561" s="289" t="s">
        <v>2863</v>
      </c>
      <c r="D1561" s="291" t="s">
        <v>81</v>
      </c>
      <c r="E1561" s="292">
        <v>8.89</v>
      </c>
      <c r="F1561" s="293">
        <v>9.2799999999999994</v>
      </c>
      <c r="G1561" s="293">
        <v>18.170000000000002</v>
      </c>
    </row>
    <row r="1562" spans="1:7">
      <c r="A1562" s="289" t="s">
        <v>2864</v>
      </c>
      <c r="B1562" s="290"/>
      <c r="C1562" s="289" t="s">
        <v>2865</v>
      </c>
      <c r="D1562" s="291" t="s">
        <v>81</v>
      </c>
      <c r="E1562" s="292">
        <v>5.23</v>
      </c>
      <c r="F1562" s="293">
        <v>9.2799999999999994</v>
      </c>
      <c r="G1562" s="293">
        <v>14.51</v>
      </c>
    </row>
    <row r="1563" spans="1:7">
      <c r="A1563" s="289" t="s">
        <v>2866</v>
      </c>
      <c r="B1563" s="290"/>
      <c r="C1563" s="289" t="s">
        <v>7775</v>
      </c>
      <c r="D1563" s="291" t="s">
        <v>81</v>
      </c>
      <c r="E1563" s="292">
        <v>12.58</v>
      </c>
      <c r="F1563" s="293">
        <v>9.2799999999999994</v>
      </c>
      <c r="G1563" s="293">
        <v>21.86</v>
      </c>
    </row>
    <row r="1564" spans="1:7">
      <c r="A1564" s="285" t="s">
        <v>2867</v>
      </c>
      <c r="B1564" s="286" t="s">
        <v>2868</v>
      </c>
      <c r="C1564" s="287"/>
      <c r="D1564" s="288"/>
      <c r="E1564" s="294"/>
      <c r="F1564" s="294"/>
      <c r="G1564" s="294"/>
    </row>
    <row r="1565" spans="1:7">
      <c r="A1565" s="289" t="s">
        <v>2869</v>
      </c>
      <c r="B1565" s="290"/>
      <c r="C1565" s="289" t="s">
        <v>2870</v>
      </c>
      <c r="D1565" s="291" t="s">
        <v>495</v>
      </c>
      <c r="E1565" s="292">
        <v>35.06</v>
      </c>
      <c r="F1565" s="293">
        <v>11.28</v>
      </c>
      <c r="G1565" s="293">
        <v>46.34</v>
      </c>
    </row>
    <row r="1566" spans="1:7">
      <c r="A1566" s="280" t="s">
        <v>2871</v>
      </c>
      <c r="B1566" s="281" t="s">
        <v>7776</v>
      </c>
      <c r="C1566" s="284"/>
      <c r="D1566" s="283"/>
      <c r="E1566" s="295"/>
      <c r="F1566" s="295"/>
      <c r="G1566" s="295"/>
    </row>
    <row r="1567" spans="1:7">
      <c r="A1567" s="285" t="s">
        <v>2872</v>
      </c>
      <c r="B1567" s="286" t="s">
        <v>2873</v>
      </c>
      <c r="C1567" s="287"/>
      <c r="D1567" s="288"/>
      <c r="E1567" s="294"/>
      <c r="F1567" s="294"/>
      <c r="G1567" s="294"/>
    </row>
    <row r="1568" spans="1:7" ht="25.5">
      <c r="A1568" s="289" t="s">
        <v>2874</v>
      </c>
      <c r="B1568" s="290"/>
      <c r="C1568" s="289" t="s">
        <v>2875</v>
      </c>
      <c r="D1568" s="291" t="s">
        <v>81</v>
      </c>
      <c r="E1568" s="292">
        <v>158.38</v>
      </c>
      <c r="F1568" s="293">
        <v>9.2799999999999994</v>
      </c>
      <c r="G1568" s="293">
        <v>167.66</v>
      </c>
    </row>
    <row r="1569" spans="1:7" ht="25.5">
      <c r="A1569" s="289" t="s">
        <v>2876</v>
      </c>
      <c r="B1569" s="290"/>
      <c r="C1569" s="289" t="s">
        <v>2877</v>
      </c>
      <c r="D1569" s="291" t="s">
        <v>13</v>
      </c>
      <c r="E1569" s="292">
        <v>97.7</v>
      </c>
      <c r="F1569" s="293">
        <v>9.2799999999999994</v>
      </c>
      <c r="G1569" s="293">
        <v>106.98</v>
      </c>
    </row>
    <row r="1570" spans="1:7" ht="25.5">
      <c r="A1570" s="289" t="s">
        <v>2878</v>
      </c>
      <c r="B1570" s="290"/>
      <c r="C1570" s="289" t="s">
        <v>2879</v>
      </c>
      <c r="D1570" s="291" t="s">
        <v>13</v>
      </c>
      <c r="E1570" s="292">
        <v>131.97999999999999</v>
      </c>
      <c r="F1570" s="293">
        <v>9.2799999999999994</v>
      </c>
      <c r="G1570" s="293">
        <v>141.26</v>
      </c>
    </row>
    <row r="1571" spans="1:7" ht="25.5">
      <c r="A1571" s="289" t="s">
        <v>2880</v>
      </c>
      <c r="B1571" s="290"/>
      <c r="C1571" s="289" t="s">
        <v>2881</v>
      </c>
      <c r="D1571" s="291" t="s">
        <v>13</v>
      </c>
      <c r="E1571" s="292">
        <v>373.43</v>
      </c>
      <c r="F1571" s="293">
        <v>9.2799999999999994</v>
      </c>
      <c r="G1571" s="293">
        <v>382.71</v>
      </c>
    </row>
    <row r="1572" spans="1:7" ht="25.5">
      <c r="A1572" s="289" t="s">
        <v>7777</v>
      </c>
      <c r="B1572" s="290"/>
      <c r="C1572" s="289" t="s">
        <v>7778</v>
      </c>
      <c r="D1572" s="291" t="s">
        <v>13</v>
      </c>
      <c r="E1572" s="292">
        <v>138.66999999999999</v>
      </c>
      <c r="F1572" s="293">
        <v>9.2799999999999994</v>
      </c>
      <c r="G1572" s="293">
        <v>147.94999999999999</v>
      </c>
    </row>
    <row r="1573" spans="1:7" ht="25.5">
      <c r="A1573" s="289" t="s">
        <v>2882</v>
      </c>
      <c r="B1573" s="290"/>
      <c r="C1573" s="289" t="s">
        <v>2883</v>
      </c>
      <c r="D1573" s="291" t="s">
        <v>13</v>
      </c>
      <c r="E1573" s="292">
        <v>132.28</v>
      </c>
      <c r="F1573" s="293">
        <v>9.2799999999999994</v>
      </c>
      <c r="G1573" s="293">
        <v>141.56</v>
      </c>
    </row>
    <row r="1574" spans="1:7" ht="25.5">
      <c r="A1574" s="289" t="s">
        <v>2884</v>
      </c>
      <c r="B1574" s="290"/>
      <c r="C1574" s="289" t="s">
        <v>2885</v>
      </c>
      <c r="D1574" s="291" t="s">
        <v>13</v>
      </c>
      <c r="E1574" s="292">
        <v>286.89999999999998</v>
      </c>
      <c r="F1574" s="293">
        <v>9.2799999999999994</v>
      </c>
      <c r="G1574" s="293">
        <v>296.18</v>
      </c>
    </row>
    <row r="1575" spans="1:7" ht="25.5">
      <c r="A1575" s="289" t="s">
        <v>2886</v>
      </c>
      <c r="B1575" s="290"/>
      <c r="C1575" s="289" t="s">
        <v>2887</v>
      </c>
      <c r="D1575" s="291" t="s">
        <v>13</v>
      </c>
      <c r="E1575" s="292">
        <v>228.98</v>
      </c>
      <c r="F1575" s="293">
        <v>9.2799999999999994</v>
      </c>
      <c r="G1575" s="293">
        <v>238.26</v>
      </c>
    </row>
    <row r="1576" spans="1:7" ht="25.5">
      <c r="A1576" s="289" t="s">
        <v>2888</v>
      </c>
      <c r="B1576" s="290"/>
      <c r="C1576" s="289" t="s">
        <v>2889</v>
      </c>
      <c r="D1576" s="291" t="s">
        <v>13</v>
      </c>
      <c r="E1576" s="292">
        <v>117.55</v>
      </c>
      <c r="F1576" s="293">
        <v>9.2799999999999994</v>
      </c>
      <c r="G1576" s="293">
        <v>126.83</v>
      </c>
    </row>
    <row r="1577" spans="1:7" ht="25.5">
      <c r="A1577" s="289" t="s">
        <v>2890</v>
      </c>
      <c r="B1577" s="290"/>
      <c r="C1577" s="289" t="s">
        <v>2891</v>
      </c>
      <c r="D1577" s="291" t="s">
        <v>13</v>
      </c>
      <c r="E1577" s="292">
        <v>319.89999999999998</v>
      </c>
      <c r="F1577" s="293">
        <v>15.47</v>
      </c>
      <c r="G1577" s="293">
        <v>335.37</v>
      </c>
    </row>
    <row r="1578" spans="1:7">
      <c r="A1578" s="285" t="s">
        <v>2892</v>
      </c>
      <c r="B1578" s="286" t="s">
        <v>2893</v>
      </c>
      <c r="C1578" s="287"/>
      <c r="D1578" s="288"/>
      <c r="E1578" s="294"/>
      <c r="F1578" s="294"/>
      <c r="G1578" s="294"/>
    </row>
    <row r="1579" spans="1:7" ht="25.5">
      <c r="A1579" s="289" t="s">
        <v>7779</v>
      </c>
      <c r="B1579" s="290"/>
      <c r="C1579" s="289" t="s">
        <v>7780</v>
      </c>
      <c r="D1579" s="291" t="s">
        <v>13</v>
      </c>
      <c r="E1579" s="292">
        <v>1981.85</v>
      </c>
      <c r="F1579" s="293">
        <v>48.21</v>
      </c>
      <c r="G1579" s="293">
        <v>2030.06</v>
      </c>
    </row>
    <row r="1580" spans="1:7" ht="25.5">
      <c r="A1580" s="289" t="s">
        <v>7781</v>
      </c>
      <c r="B1580" s="290"/>
      <c r="C1580" s="289" t="s">
        <v>7782</v>
      </c>
      <c r="D1580" s="291" t="s">
        <v>13</v>
      </c>
      <c r="E1580" s="292">
        <v>2523.8200000000002</v>
      </c>
      <c r="F1580" s="293">
        <v>48.21</v>
      </c>
      <c r="G1580" s="293">
        <v>2572.0300000000002</v>
      </c>
    </row>
    <row r="1581" spans="1:7">
      <c r="A1581" s="285" t="s">
        <v>2894</v>
      </c>
      <c r="B1581" s="286" t="s">
        <v>2895</v>
      </c>
      <c r="C1581" s="287"/>
      <c r="D1581" s="288"/>
      <c r="E1581" s="294"/>
      <c r="F1581" s="294"/>
      <c r="G1581" s="294"/>
    </row>
    <row r="1582" spans="1:7" ht="25.5">
      <c r="A1582" s="289" t="s">
        <v>2896</v>
      </c>
      <c r="B1582" s="290"/>
      <c r="C1582" s="289" t="s">
        <v>7783</v>
      </c>
      <c r="D1582" s="291" t="s">
        <v>56</v>
      </c>
      <c r="E1582" s="292">
        <v>175.76</v>
      </c>
      <c r="F1582" s="293">
        <v>16.989999999999998</v>
      </c>
      <c r="G1582" s="293">
        <v>192.75</v>
      </c>
    </row>
    <row r="1583" spans="1:7" ht="25.5">
      <c r="A1583" s="289" t="s">
        <v>2897</v>
      </c>
      <c r="B1583" s="290"/>
      <c r="C1583" s="289" t="s">
        <v>7784</v>
      </c>
      <c r="D1583" s="291" t="s">
        <v>56</v>
      </c>
      <c r="E1583" s="292">
        <v>124.99</v>
      </c>
      <c r="F1583" s="293">
        <v>7.1</v>
      </c>
      <c r="G1583" s="293">
        <v>132.09</v>
      </c>
    </row>
    <row r="1584" spans="1:7" ht="25.5">
      <c r="A1584" s="289" t="s">
        <v>2898</v>
      </c>
      <c r="B1584" s="290"/>
      <c r="C1584" s="289" t="s">
        <v>2899</v>
      </c>
      <c r="D1584" s="291" t="s">
        <v>56</v>
      </c>
      <c r="E1584" s="292">
        <v>84.26</v>
      </c>
      <c r="F1584" s="293">
        <v>19.940000000000001</v>
      </c>
      <c r="G1584" s="293">
        <v>104.2</v>
      </c>
    </row>
    <row r="1585" spans="1:7" ht="25.5">
      <c r="A1585" s="289" t="s">
        <v>2900</v>
      </c>
      <c r="B1585" s="290"/>
      <c r="C1585" s="289" t="s">
        <v>2901</v>
      </c>
      <c r="D1585" s="291" t="s">
        <v>13</v>
      </c>
      <c r="E1585" s="292">
        <v>3.92</v>
      </c>
      <c r="F1585" s="293">
        <v>1.08</v>
      </c>
      <c r="G1585" s="293">
        <v>5</v>
      </c>
    </row>
    <row r="1586" spans="1:7">
      <c r="A1586" s="289" t="s">
        <v>2902</v>
      </c>
      <c r="B1586" s="290"/>
      <c r="C1586" s="289" t="s">
        <v>2903</v>
      </c>
      <c r="D1586" s="291" t="s">
        <v>81</v>
      </c>
      <c r="E1586" s="292">
        <v>323.82</v>
      </c>
      <c r="F1586" s="293">
        <v>0</v>
      </c>
      <c r="G1586" s="293">
        <v>323.82</v>
      </c>
    </row>
    <row r="1587" spans="1:7" ht="25.5">
      <c r="A1587" s="289" t="s">
        <v>2904</v>
      </c>
      <c r="B1587" s="290"/>
      <c r="C1587" s="289" t="s">
        <v>2905</v>
      </c>
      <c r="D1587" s="291" t="s">
        <v>56</v>
      </c>
      <c r="E1587" s="292">
        <v>3.66</v>
      </c>
      <c r="F1587" s="293">
        <v>7.04</v>
      </c>
      <c r="G1587" s="293">
        <v>10.7</v>
      </c>
    </row>
    <row r="1588" spans="1:7">
      <c r="A1588" s="289" t="s">
        <v>2906</v>
      </c>
      <c r="B1588" s="290"/>
      <c r="C1588" s="289" t="s">
        <v>2907</v>
      </c>
      <c r="D1588" s="291" t="s">
        <v>13</v>
      </c>
      <c r="E1588" s="292">
        <v>0.34</v>
      </c>
      <c r="F1588" s="293">
        <v>10.37</v>
      </c>
      <c r="G1588" s="293">
        <v>10.71</v>
      </c>
    </row>
    <row r="1589" spans="1:7" ht="25.5">
      <c r="A1589" s="289" t="s">
        <v>2908</v>
      </c>
      <c r="B1589" s="290"/>
      <c r="C1589" s="289" t="s">
        <v>2909</v>
      </c>
      <c r="D1589" s="291" t="s">
        <v>56</v>
      </c>
      <c r="E1589" s="292">
        <v>59.93</v>
      </c>
      <c r="F1589" s="293">
        <v>11.01</v>
      </c>
      <c r="G1589" s="293">
        <v>70.94</v>
      </c>
    </row>
    <row r="1590" spans="1:7">
      <c r="A1590" s="285" t="s">
        <v>2910</v>
      </c>
      <c r="B1590" s="286" t="s">
        <v>2911</v>
      </c>
      <c r="C1590" s="287"/>
      <c r="D1590" s="288"/>
      <c r="E1590" s="294"/>
      <c r="F1590" s="294"/>
      <c r="G1590" s="294"/>
    </row>
    <row r="1591" spans="1:7">
      <c r="A1591" s="289" t="s">
        <v>2912</v>
      </c>
      <c r="B1591" s="290"/>
      <c r="C1591" s="289" t="s">
        <v>2913</v>
      </c>
      <c r="D1591" s="291" t="s">
        <v>13</v>
      </c>
      <c r="E1591" s="292">
        <v>18.25</v>
      </c>
      <c r="F1591" s="293">
        <v>1.08</v>
      </c>
      <c r="G1591" s="293">
        <v>19.329999999999998</v>
      </c>
    </row>
    <row r="1592" spans="1:7">
      <c r="A1592" s="289" t="s">
        <v>2914</v>
      </c>
      <c r="B1592" s="290"/>
      <c r="C1592" s="289" t="s">
        <v>2915</v>
      </c>
      <c r="D1592" s="291" t="s">
        <v>13</v>
      </c>
      <c r="E1592" s="292">
        <v>18.25</v>
      </c>
      <c r="F1592" s="293">
        <v>1.08</v>
      </c>
      <c r="G1592" s="293">
        <v>19.329999999999998</v>
      </c>
    </row>
    <row r="1593" spans="1:7">
      <c r="A1593" s="289" t="s">
        <v>2916</v>
      </c>
      <c r="B1593" s="290"/>
      <c r="C1593" s="289" t="s">
        <v>2917</v>
      </c>
      <c r="D1593" s="291" t="s">
        <v>13</v>
      </c>
      <c r="E1593" s="292">
        <v>24.17</v>
      </c>
      <c r="F1593" s="293">
        <v>1.08</v>
      </c>
      <c r="G1593" s="293">
        <v>25.25</v>
      </c>
    </row>
    <row r="1594" spans="1:7" ht="25.5">
      <c r="A1594" s="289" t="s">
        <v>2918</v>
      </c>
      <c r="B1594" s="290"/>
      <c r="C1594" s="289" t="s">
        <v>2919</v>
      </c>
      <c r="D1594" s="291" t="s">
        <v>81</v>
      </c>
      <c r="E1594" s="292">
        <v>26.61</v>
      </c>
      <c r="F1594" s="293">
        <v>15.72</v>
      </c>
      <c r="G1594" s="293">
        <v>42.33</v>
      </c>
    </row>
    <row r="1595" spans="1:7" ht="25.5">
      <c r="A1595" s="289" t="s">
        <v>2920</v>
      </c>
      <c r="B1595" s="290"/>
      <c r="C1595" s="289" t="s">
        <v>7785</v>
      </c>
      <c r="D1595" s="291" t="s">
        <v>262</v>
      </c>
      <c r="E1595" s="292">
        <v>386.67</v>
      </c>
      <c r="F1595" s="293">
        <v>17.149999999999999</v>
      </c>
      <c r="G1595" s="293">
        <v>403.82</v>
      </c>
    </row>
    <row r="1596" spans="1:7" ht="25.5">
      <c r="A1596" s="289" t="s">
        <v>2921</v>
      </c>
      <c r="B1596" s="290"/>
      <c r="C1596" s="289" t="s">
        <v>7786</v>
      </c>
      <c r="D1596" s="291" t="s">
        <v>262</v>
      </c>
      <c r="E1596" s="292">
        <v>575.09</v>
      </c>
      <c r="F1596" s="293">
        <v>17.149999999999999</v>
      </c>
      <c r="G1596" s="293">
        <v>592.24</v>
      </c>
    </row>
    <row r="1597" spans="1:7" ht="25.5">
      <c r="A1597" s="289" t="s">
        <v>2922</v>
      </c>
      <c r="B1597" s="290"/>
      <c r="C1597" s="289" t="s">
        <v>2923</v>
      </c>
      <c r="D1597" s="291" t="s">
        <v>13</v>
      </c>
      <c r="E1597" s="292">
        <v>23.38</v>
      </c>
      <c r="F1597" s="293">
        <v>2.79</v>
      </c>
      <c r="G1597" s="293">
        <v>26.17</v>
      </c>
    </row>
    <row r="1598" spans="1:7" ht="25.5">
      <c r="A1598" s="289" t="s">
        <v>2924</v>
      </c>
      <c r="B1598" s="290"/>
      <c r="C1598" s="289" t="s">
        <v>2925</v>
      </c>
      <c r="D1598" s="291" t="s">
        <v>13</v>
      </c>
      <c r="E1598" s="292">
        <v>484.37</v>
      </c>
      <c r="F1598" s="293">
        <v>3.48</v>
      </c>
      <c r="G1598" s="293">
        <v>487.85</v>
      </c>
    </row>
    <row r="1599" spans="1:7">
      <c r="A1599" s="289" t="s">
        <v>2926</v>
      </c>
      <c r="B1599" s="290"/>
      <c r="C1599" s="289" t="s">
        <v>2927</v>
      </c>
      <c r="D1599" s="291" t="s">
        <v>13</v>
      </c>
      <c r="E1599" s="292">
        <v>130.15</v>
      </c>
      <c r="F1599" s="293">
        <v>54.99</v>
      </c>
      <c r="G1599" s="293">
        <v>185.14</v>
      </c>
    </row>
    <row r="1600" spans="1:7" ht="25.5">
      <c r="A1600" s="289" t="s">
        <v>2928</v>
      </c>
      <c r="B1600" s="290"/>
      <c r="C1600" s="289" t="s">
        <v>2929</v>
      </c>
      <c r="D1600" s="291" t="s">
        <v>13</v>
      </c>
      <c r="E1600" s="292">
        <v>231.74</v>
      </c>
      <c r="F1600" s="293">
        <v>125.68</v>
      </c>
      <c r="G1600" s="293">
        <v>357.42</v>
      </c>
    </row>
    <row r="1601" spans="1:7" ht="25.5">
      <c r="A1601" s="289" t="s">
        <v>7787</v>
      </c>
      <c r="B1601" s="290"/>
      <c r="C1601" s="289" t="s">
        <v>7788</v>
      </c>
      <c r="D1601" s="291" t="s">
        <v>13</v>
      </c>
      <c r="E1601" s="292">
        <v>250.42</v>
      </c>
      <c r="F1601" s="293">
        <v>15.47</v>
      </c>
      <c r="G1601" s="293">
        <v>265.89</v>
      </c>
    </row>
    <row r="1602" spans="1:7" ht="25.5">
      <c r="A1602" s="289" t="s">
        <v>2930</v>
      </c>
      <c r="B1602" s="290"/>
      <c r="C1602" s="289" t="s">
        <v>2931</v>
      </c>
      <c r="D1602" s="291" t="s">
        <v>13</v>
      </c>
      <c r="E1602" s="292">
        <v>15.43</v>
      </c>
      <c r="F1602" s="293">
        <v>2.79</v>
      </c>
      <c r="G1602" s="293">
        <v>18.22</v>
      </c>
    </row>
    <row r="1603" spans="1:7">
      <c r="A1603" s="285" t="s">
        <v>2932</v>
      </c>
      <c r="B1603" s="286" t="s">
        <v>2933</v>
      </c>
      <c r="C1603" s="287"/>
      <c r="D1603" s="288"/>
      <c r="E1603" s="294"/>
      <c r="F1603" s="294"/>
      <c r="G1603" s="294"/>
    </row>
    <row r="1604" spans="1:7">
      <c r="A1604" s="289" t="s">
        <v>2934</v>
      </c>
      <c r="B1604" s="290"/>
      <c r="C1604" s="289" t="s">
        <v>2935</v>
      </c>
      <c r="D1604" s="291" t="s">
        <v>13</v>
      </c>
      <c r="E1604" s="292">
        <v>583.48</v>
      </c>
      <c r="F1604" s="293">
        <v>3.48</v>
      </c>
      <c r="G1604" s="293">
        <v>586.96</v>
      </c>
    </row>
    <row r="1605" spans="1:7">
      <c r="A1605" s="289" t="s">
        <v>2936</v>
      </c>
      <c r="B1605" s="290"/>
      <c r="C1605" s="289" t="s">
        <v>2937</v>
      </c>
      <c r="D1605" s="291" t="s">
        <v>13</v>
      </c>
      <c r="E1605" s="292">
        <v>919.65</v>
      </c>
      <c r="F1605" s="293">
        <v>48.21</v>
      </c>
      <c r="G1605" s="293">
        <v>967.86</v>
      </c>
    </row>
    <row r="1606" spans="1:7" ht="25.5">
      <c r="A1606" s="289" t="s">
        <v>2938</v>
      </c>
      <c r="B1606" s="290"/>
      <c r="C1606" s="289" t="s">
        <v>2939</v>
      </c>
      <c r="D1606" s="291" t="s">
        <v>13</v>
      </c>
      <c r="E1606" s="292">
        <v>1725.69</v>
      </c>
      <c r="F1606" s="293">
        <v>251.42</v>
      </c>
      <c r="G1606" s="293">
        <v>1977.11</v>
      </c>
    </row>
    <row r="1607" spans="1:7" ht="25.5">
      <c r="A1607" s="289" t="s">
        <v>2940</v>
      </c>
      <c r="B1607" s="290"/>
      <c r="C1607" s="289" t="s">
        <v>7789</v>
      </c>
      <c r="D1607" s="291" t="s">
        <v>13</v>
      </c>
      <c r="E1607" s="292">
        <v>591.69000000000005</v>
      </c>
      <c r="F1607" s="293">
        <v>41.25</v>
      </c>
      <c r="G1607" s="293">
        <v>632.94000000000005</v>
      </c>
    </row>
    <row r="1608" spans="1:7">
      <c r="A1608" s="285" t="s">
        <v>2941</v>
      </c>
      <c r="B1608" s="286" t="s">
        <v>2942</v>
      </c>
      <c r="C1608" s="287"/>
      <c r="D1608" s="288"/>
      <c r="E1608" s="294"/>
      <c r="F1608" s="294"/>
      <c r="G1608" s="294"/>
    </row>
    <row r="1609" spans="1:7" ht="25.5">
      <c r="A1609" s="289" t="s">
        <v>2943</v>
      </c>
      <c r="B1609" s="290"/>
      <c r="C1609" s="289" t="s">
        <v>2944</v>
      </c>
      <c r="D1609" s="291" t="s">
        <v>262</v>
      </c>
      <c r="E1609" s="292">
        <v>88183.81</v>
      </c>
      <c r="F1609" s="293">
        <v>0</v>
      </c>
      <c r="G1609" s="293">
        <v>88183.81</v>
      </c>
    </row>
    <row r="1610" spans="1:7" ht="25.5">
      <c r="A1610" s="289" t="s">
        <v>2945</v>
      </c>
      <c r="B1610" s="290"/>
      <c r="C1610" s="289" t="s">
        <v>2946</v>
      </c>
      <c r="D1610" s="291" t="s">
        <v>262</v>
      </c>
      <c r="E1610" s="292">
        <v>99346.81</v>
      </c>
      <c r="F1610" s="293">
        <v>0</v>
      </c>
      <c r="G1610" s="293">
        <v>99346.81</v>
      </c>
    </row>
    <row r="1611" spans="1:7" ht="25.5">
      <c r="A1611" s="289" t="s">
        <v>2947</v>
      </c>
      <c r="B1611" s="290"/>
      <c r="C1611" s="289" t="s">
        <v>2948</v>
      </c>
      <c r="D1611" s="291" t="s">
        <v>262</v>
      </c>
      <c r="E1611" s="292">
        <v>39836.54</v>
      </c>
      <c r="F1611" s="293">
        <v>0</v>
      </c>
      <c r="G1611" s="293">
        <v>39836.54</v>
      </c>
    </row>
    <row r="1612" spans="1:7" ht="25.5">
      <c r="A1612" s="289" t="s">
        <v>2949</v>
      </c>
      <c r="B1612" s="290"/>
      <c r="C1612" s="289" t="s">
        <v>2950</v>
      </c>
      <c r="D1612" s="291" t="s">
        <v>262</v>
      </c>
      <c r="E1612" s="292">
        <v>40022.050000000003</v>
      </c>
      <c r="F1612" s="293">
        <v>0</v>
      </c>
      <c r="G1612" s="293">
        <v>40022.050000000003</v>
      </c>
    </row>
    <row r="1613" spans="1:7">
      <c r="A1613" s="280" t="s">
        <v>2951</v>
      </c>
      <c r="B1613" s="281" t="s">
        <v>2952</v>
      </c>
      <c r="C1613" s="284"/>
      <c r="D1613" s="283"/>
      <c r="E1613" s="295"/>
      <c r="F1613" s="295"/>
      <c r="G1613" s="295"/>
    </row>
    <row r="1614" spans="1:7">
      <c r="A1614" s="285" t="s">
        <v>2953</v>
      </c>
      <c r="B1614" s="286" t="s">
        <v>2954</v>
      </c>
      <c r="C1614" s="287"/>
      <c r="D1614" s="288"/>
      <c r="E1614" s="294"/>
      <c r="F1614" s="294"/>
      <c r="G1614" s="294"/>
    </row>
    <row r="1615" spans="1:7">
      <c r="A1615" s="289" t="s">
        <v>2955</v>
      </c>
      <c r="B1615" s="290"/>
      <c r="C1615" s="289" t="s">
        <v>2956</v>
      </c>
      <c r="D1615" s="291" t="s">
        <v>56</v>
      </c>
      <c r="E1615" s="292">
        <v>14.78</v>
      </c>
      <c r="F1615" s="293">
        <v>2.79</v>
      </c>
      <c r="G1615" s="293">
        <v>17.57</v>
      </c>
    </row>
    <row r="1616" spans="1:7">
      <c r="A1616" s="289" t="s">
        <v>2957</v>
      </c>
      <c r="B1616" s="290"/>
      <c r="C1616" s="289" t="s">
        <v>2958</v>
      </c>
      <c r="D1616" s="291" t="s">
        <v>56</v>
      </c>
      <c r="E1616" s="292">
        <v>18.559999999999999</v>
      </c>
      <c r="F1616" s="293">
        <v>2.79</v>
      </c>
      <c r="G1616" s="293">
        <v>21.35</v>
      </c>
    </row>
    <row r="1617" spans="1:7">
      <c r="A1617" s="289" t="s">
        <v>2959</v>
      </c>
      <c r="B1617" s="290"/>
      <c r="C1617" s="289" t="s">
        <v>2960</v>
      </c>
      <c r="D1617" s="291" t="s">
        <v>106</v>
      </c>
      <c r="E1617" s="292">
        <v>369.29</v>
      </c>
      <c r="F1617" s="293">
        <v>39.03</v>
      </c>
      <c r="G1617" s="293">
        <v>408.32</v>
      </c>
    </row>
    <row r="1618" spans="1:7" ht="25.5">
      <c r="A1618" s="289" t="s">
        <v>2961</v>
      </c>
      <c r="B1618" s="290"/>
      <c r="C1618" s="289" t="s">
        <v>7790</v>
      </c>
      <c r="D1618" s="291" t="s">
        <v>56</v>
      </c>
      <c r="E1618" s="292">
        <v>88.56</v>
      </c>
      <c r="F1618" s="293">
        <v>5.12</v>
      </c>
      <c r="G1618" s="293">
        <v>93.68</v>
      </c>
    </row>
    <row r="1619" spans="1:7" ht="25.5">
      <c r="A1619" s="289" t="s">
        <v>2962</v>
      </c>
      <c r="B1619" s="290"/>
      <c r="C1619" s="289" t="s">
        <v>2963</v>
      </c>
      <c r="D1619" s="291" t="s">
        <v>56</v>
      </c>
      <c r="E1619" s="292">
        <v>11.95</v>
      </c>
      <c r="F1619" s="293">
        <v>7.59</v>
      </c>
      <c r="G1619" s="293">
        <v>19.54</v>
      </c>
    </row>
    <row r="1620" spans="1:7">
      <c r="A1620" s="289" t="s">
        <v>2964</v>
      </c>
      <c r="B1620" s="290"/>
      <c r="C1620" s="289" t="s">
        <v>2965</v>
      </c>
      <c r="D1620" s="291" t="s">
        <v>56</v>
      </c>
      <c r="E1620" s="292">
        <v>83.58</v>
      </c>
      <c r="F1620" s="293">
        <v>0</v>
      </c>
      <c r="G1620" s="293">
        <v>83.58</v>
      </c>
    </row>
    <row r="1621" spans="1:7" ht="25.5">
      <c r="A1621" s="289" t="s">
        <v>2966</v>
      </c>
      <c r="B1621" s="290"/>
      <c r="C1621" s="289" t="s">
        <v>2967</v>
      </c>
      <c r="D1621" s="291" t="s">
        <v>56</v>
      </c>
      <c r="E1621" s="292">
        <v>637.29</v>
      </c>
      <c r="F1621" s="293">
        <v>0</v>
      </c>
      <c r="G1621" s="293">
        <v>637.29</v>
      </c>
    </row>
    <row r="1622" spans="1:7">
      <c r="A1622" s="289" t="s">
        <v>2968</v>
      </c>
      <c r="B1622" s="290"/>
      <c r="C1622" s="289" t="s">
        <v>7791</v>
      </c>
      <c r="D1622" s="291" t="s">
        <v>56</v>
      </c>
      <c r="E1622" s="292">
        <v>61.55</v>
      </c>
      <c r="F1622" s="293">
        <v>20.56</v>
      </c>
      <c r="G1622" s="293">
        <v>82.11</v>
      </c>
    </row>
    <row r="1623" spans="1:7" ht="25.5">
      <c r="A1623" s="289" t="s">
        <v>2969</v>
      </c>
      <c r="B1623" s="290"/>
      <c r="C1623" s="289" t="s">
        <v>2970</v>
      </c>
      <c r="D1623" s="291" t="s">
        <v>56</v>
      </c>
      <c r="E1623" s="292">
        <v>363.48</v>
      </c>
      <c r="F1623" s="293">
        <v>0</v>
      </c>
      <c r="G1623" s="293">
        <v>363.48</v>
      </c>
    </row>
    <row r="1624" spans="1:7">
      <c r="A1624" s="285" t="s">
        <v>2971</v>
      </c>
      <c r="B1624" s="286" t="s">
        <v>2972</v>
      </c>
      <c r="C1624" s="287"/>
      <c r="D1624" s="288"/>
      <c r="E1624" s="294"/>
      <c r="F1624" s="294"/>
      <c r="G1624" s="294"/>
    </row>
    <row r="1625" spans="1:7">
      <c r="A1625" s="289" t="s">
        <v>2973</v>
      </c>
      <c r="B1625" s="290"/>
      <c r="C1625" s="289" t="s">
        <v>2974</v>
      </c>
      <c r="D1625" s="291" t="s">
        <v>81</v>
      </c>
      <c r="E1625" s="292">
        <v>1.29</v>
      </c>
      <c r="F1625" s="293">
        <v>5.08</v>
      </c>
      <c r="G1625" s="293">
        <v>6.37</v>
      </c>
    </row>
    <row r="1626" spans="1:7">
      <c r="A1626" s="289" t="s">
        <v>2975</v>
      </c>
      <c r="B1626" s="290"/>
      <c r="C1626" s="289" t="s">
        <v>2976</v>
      </c>
      <c r="D1626" s="291" t="s">
        <v>81</v>
      </c>
      <c r="E1626" s="292">
        <v>42.47</v>
      </c>
      <c r="F1626" s="293">
        <v>5.08</v>
      </c>
      <c r="G1626" s="293">
        <v>47.55</v>
      </c>
    </row>
    <row r="1627" spans="1:7" ht="25.5">
      <c r="A1627" s="289" t="s">
        <v>2977</v>
      </c>
      <c r="B1627" s="290"/>
      <c r="C1627" s="289" t="s">
        <v>2978</v>
      </c>
      <c r="D1627" s="291" t="s">
        <v>81</v>
      </c>
      <c r="E1627" s="292">
        <v>4.04</v>
      </c>
      <c r="F1627" s="293">
        <v>2.12</v>
      </c>
      <c r="G1627" s="293">
        <v>6.16</v>
      </c>
    </row>
    <row r="1628" spans="1:7">
      <c r="A1628" s="289" t="s">
        <v>2979</v>
      </c>
      <c r="B1628" s="290"/>
      <c r="C1628" s="289" t="s">
        <v>2980</v>
      </c>
      <c r="D1628" s="291" t="s">
        <v>2981</v>
      </c>
      <c r="E1628" s="292">
        <v>0.09</v>
      </c>
      <c r="F1628" s="293">
        <v>0.04</v>
      </c>
      <c r="G1628" s="293">
        <v>0.13</v>
      </c>
    </row>
    <row r="1629" spans="1:7">
      <c r="A1629" s="289" t="s">
        <v>2982</v>
      </c>
      <c r="B1629" s="290"/>
      <c r="C1629" s="289" t="s">
        <v>2983</v>
      </c>
      <c r="D1629" s="291" t="s">
        <v>81</v>
      </c>
      <c r="E1629" s="292">
        <v>3.89</v>
      </c>
      <c r="F1629" s="293">
        <v>3.4</v>
      </c>
      <c r="G1629" s="293">
        <v>7.29</v>
      </c>
    </row>
    <row r="1630" spans="1:7">
      <c r="A1630" s="289" t="s">
        <v>2984</v>
      </c>
      <c r="B1630" s="290"/>
      <c r="C1630" s="289" t="s">
        <v>2985</v>
      </c>
      <c r="D1630" s="291" t="s">
        <v>2981</v>
      </c>
      <c r="E1630" s="292">
        <v>0.11</v>
      </c>
      <c r="F1630" s="293">
        <v>0.08</v>
      </c>
      <c r="G1630" s="293">
        <v>0.19</v>
      </c>
    </row>
    <row r="1631" spans="1:7" ht="25.5">
      <c r="A1631" s="289" t="s">
        <v>2986</v>
      </c>
      <c r="B1631" s="290"/>
      <c r="C1631" s="289" t="s">
        <v>2987</v>
      </c>
      <c r="D1631" s="291" t="s">
        <v>81</v>
      </c>
      <c r="E1631" s="292">
        <v>220.97</v>
      </c>
      <c r="F1631" s="293">
        <v>3.1</v>
      </c>
      <c r="G1631" s="293">
        <v>224.07</v>
      </c>
    </row>
    <row r="1632" spans="1:7" ht="25.5">
      <c r="A1632" s="289" t="s">
        <v>2988</v>
      </c>
      <c r="B1632" s="290"/>
      <c r="C1632" s="289" t="s">
        <v>2989</v>
      </c>
      <c r="D1632" s="291" t="s">
        <v>81</v>
      </c>
      <c r="E1632" s="292">
        <v>103.05</v>
      </c>
      <c r="F1632" s="293">
        <v>3.1</v>
      </c>
      <c r="G1632" s="293">
        <v>106.15</v>
      </c>
    </row>
    <row r="1633" spans="1:7" ht="25.5">
      <c r="A1633" s="289" t="s">
        <v>2990</v>
      </c>
      <c r="B1633" s="290"/>
      <c r="C1633" s="289" t="s">
        <v>2991</v>
      </c>
      <c r="D1633" s="291" t="s">
        <v>81</v>
      </c>
      <c r="E1633" s="292">
        <v>113.43</v>
      </c>
      <c r="F1633" s="293">
        <v>3.1</v>
      </c>
      <c r="G1633" s="293">
        <v>116.53</v>
      </c>
    </row>
    <row r="1634" spans="1:7" ht="25.5">
      <c r="A1634" s="289" t="s">
        <v>2992</v>
      </c>
      <c r="B1634" s="290"/>
      <c r="C1634" s="289" t="s">
        <v>2993</v>
      </c>
      <c r="D1634" s="291" t="s">
        <v>81</v>
      </c>
      <c r="E1634" s="292">
        <v>113.13</v>
      </c>
      <c r="F1634" s="293">
        <v>3.1</v>
      </c>
      <c r="G1634" s="293">
        <v>116.23</v>
      </c>
    </row>
    <row r="1635" spans="1:7">
      <c r="A1635" s="285" t="s">
        <v>2994</v>
      </c>
      <c r="B1635" s="286" t="s">
        <v>2995</v>
      </c>
      <c r="C1635" s="287"/>
      <c r="D1635" s="288"/>
      <c r="E1635" s="294"/>
      <c r="F1635" s="294"/>
      <c r="G1635" s="294"/>
    </row>
    <row r="1636" spans="1:7" ht="25.5">
      <c r="A1636" s="289" t="s">
        <v>2996</v>
      </c>
      <c r="B1636" s="290"/>
      <c r="C1636" s="289" t="s">
        <v>2997</v>
      </c>
      <c r="D1636" s="291" t="s">
        <v>56</v>
      </c>
      <c r="E1636" s="292">
        <v>7.08</v>
      </c>
      <c r="F1636" s="293">
        <v>2.09</v>
      </c>
      <c r="G1636" s="293">
        <v>9.17</v>
      </c>
    </row>
    <row r="1637" spans="1:7" ht="25.5">
      <c r="A1637" s="289" t="s">
        <v>2998</v>
      </c>
      <c r="B1637" s="290"/>
      <c r="C1637" s="289" t="s">
        <v>2999</v>
      </c>
      <c r="D1637" s="291" t="s">
        <v>56</v>
      </c>
      <c r="E1637" s="292">
        <v>12.93</v>
      </c>
      <c r="F1637" s="293">
        <v>2.09</v>
      </c>
      <c r="G1637" s="293">
        <v>15.02</v>
      </c>
    </row>
    <row r="1638" spans="1:7">
      <c r="A1638" s="289" t="s">
        <v>3000</v>
      </c>
      <c r="B1638" s="290"/>
      <c r="C1638" s="289" t="s">
        <v>3001</v>
      </c>
      <c r="D1638" s="291" t="s">
        <v>81</v>
      </c>
      <c r="E1638" s="292">
        <v>45.37</v>
      </c>
      <c r="F1638" s="293">
        <v>14.37</v>
      </c>
      <c r="G1638" s="293">
        <v>59.74</v>
      </c>
    </row>
    <row r="1639" spans="1:7">
      <c r="A1639" s="289" t="s">
        <v>3002</v>
      </c>
      <c r="B1639" s="290"/>
      <c r="C1639" s="289" t="s">
        <v>3003</v>
      </c>
      <c r="D1639" s="291" t="s">
        <v>81</v>
      </c>
      <c r="E1639" s="292">
        <v>95.39</v>
      </c>
      <c r="F1639" s="293">
        <v>14.37</v>
      </c>
      <c r="G1639" s="293">
        <v>109.76</v>
      </c>
    </row>
    <row r="1640" spans="1:7" ht="25.5">
      <c r="A1640" s="289" t="s">
        <v>3004</v>
      </c>
      <c r="B1640" s="290"/>
      <c r="C1640" s="289" t="s">
        <v>3005</v>
      </c>
      <c r="D1640" s="291" t="s">
        <v>81</v>
      </c>
      <c r="E1640" s="292">
        <v>139.82</v>
      </c>
      <c r="F1640" s="293">
        <v>0</v>
      </c>
      <c r="G1640" s="293">
        <v>139.82</v>
      </c>
    </row>
    <row r="1641" spans="1:7" ht="25.5">
      <c r="A1641" s="289" t="s">
        <v>3006</v>
      </c>
      <c r="B1641" s="290"/>
      <c r="C1641" s="289" t="s">
        <v>3007</v>
      </c>
      <c r="D1641" s="291" t="s">
        <v>81</v>
      </c>
      <c r="E1641" s="292">
        <v>279.22000000000003</v>
      </c>
      <c r="F1641" s="293">
        <v>0</v>
      </c>
      <c r="G1641" s="293">
        <v>279.22000000000003</v>
      </c>
    </row>
    <row r="1642" spans="1:7" ht="25.5">
      <c r="A1642" s="289" t="s">
        <v>3008</v>
      </c>
      <c r="B1642" s="290"/>
      <c r="C1642" s="289" t="s">
        <v>3009</v>
      </c>
      <c r="D1642" s="291" t="s">
        <v>81</v>
      </c>
      <c r="E1642" s="292">
        <v>629.03</v>
      </c>
      <c r="F1642" s="293">
        <v>6.98</v>
      </c>
      <c r="G1642" s="293">
        <v>636.01</v>
      </c>
    </row>
    <row r="1643" spans="1:7" ht="25.5">
      <c r="A1643" s="289" t="s">
        <v>3010</v>
      </c>
      <c r="B1643" s="290"/>
      <c r="C1643" s="289" t="s">
        <v>3011</v>
      </c>
      <c r="D1643" s="291" t="s">
        <v>81</v>
      </c>
      <c r="E1643" s="292">
        <v>889.94</v>
      </c>
      <c r="F1643" s="293">
        <v>6.98</v>
      </c>
      <c r="G1643" s="293">
        <v>896.92</v>
      </c>
    </row>
    <row r="1644" spans="1:7">
      <c r="A1644" s="289" t="s">
        <v>3012</v>
      </c>
      <c r="B1644" s="290"/>
      <c r="C1644" s="289" t="s">
        <v>3013</v>
      </c>
      <c r="D1644" s="291" t="s">
        <v>81</v>
      </c>
      <c r="E1644" s="292">
        <v>202</v>
      </c>
      <c r="F1644" s="293">
        <v>0</v>
      </c>
      <c r="G1644" s="293">
        <v>202</v>
      </c>
    </row>
    <row r="1645" spans="1:7">
      <c r="A1645" s="285" t="s">
        <v>3014</v>
      </c>
      <c r="B1645" s="286" t="s">
        <v>3015</v>
      </c>
      <c r="C1645" s="287"/>
      <c r="D1645" s="288"/>
      <c r="E1645" s="294"/>
      <c r="F1645" s="294"/>
      <c r="G1645" s="294"/>
    </row>
    <row r="1646" spans="1:7">
      <c r="A1646" s="289" t="s">
        <v>3016</v>
      </c>
      <c r="B1646" s="290"/>
      <c r="C1646" s="289" t="s">
        <v>3017</v>
      </c>
      <c r="D1646" s="291" t="s">
        <v>495</v>
      </c>
      <c r="E1646" s="292">
        <v>5.31</v>
      </c>
      <c r="F1646" s="293">
        <v>9.2799999999999994</v>
      </c>
      <c r="G1646" s="293">
        <v>14.59</v>
      </c>
    </row>
    <row r="1647" spans="1:7">
      <c r="A1647" s="289" t="s">
        <v>3018</v>
      </c>
      <c r="B1647" s="290"/>
      <c r="C1647" s="289" t="s">
        <v>3019</v>
      </c>
      <c r="D1647" s="291" t="s">
        <v>3020</v>
      </c>
      <c r="E1647" s="292">
        <v>120.45</v>
      </c>
      <c r="F1647" s="293">
        <v>6.19</v>
      </c>
      <c r="G1647" s="293">
        <v>126.64</v>
      </c>
    </row>
    <row r="1648" spans="1:7">
      <c r="A1648" s="285" t="s">
        <v>3021</v>
      </c>
      <c r="B1648" s="286" t="s">
        <v>3022</v>
      </c>
      <c r="C1648" s="287"/>
      <c r="D1648" s="288"/>
      <c r="E1648" s="294"/>
      <c r="F1648" s="294"/>
      <c r="G1648" s="294"/>
    </row>
    <row r="1649" spans="1:7" ht="25.5">
      <c r="A1649" s="289" t="s">
        <v>3023</v>
      </c>
      <c r="B1649" s="290"/>
      <c r="C1649" s="289" t="s">
        <v>3024</v>
      </c>
      <c r="D1649" s="291" t="s">
        <v>81</v>
      </c>
      <c r="E1649" s="292">
        <v>2.21</v>
      </c>
      <c r="F1649" s="293">
        <v>1.88</v>
      </c>
      <c r="G1649" s="293">
        <v>4.09</v>
      </c>
    </row>
    <row r="1650" spans="1:7" ht="25.5">
      <c r="A1650" s="289" t="s">
        <v>3025</v>
      </c>
      <c r="B1650" s="290"/>
      <c r="C1650" s="289" t="s">
        <v>3026</v>
      </c>
      <c r="D1650" s="291" t="s">
        <v>81</v>
      </c>
      <c r="E1650" s="292">
        <v>4.43</v>
      </c>
      <c r="F1650" s="293">
        <v>3.76</v>
      </c>
      <c r="G1650" s="293">
        <v>8.19</v>
      </c>
    </row>
    <row r="1651" spans="1:7" ht="25.5">
      <c r="A1651" s="289" t="s">
        <v>3027</v>
      </c>
      <c r="B1651" s="290"/>
      <c r="C1651" s="289" t="s">
        <v>3028</v>
      </c>
      <c r="D1651" s="291" t="s">
        <v>81</v>
      </c>
      <c r="E1651" s="292">
        <v>6.64</v>
      </c>
      <c r="F1651" s="293">
        <v>5.64</v>
      </c>
      <c r="G1651" s="293">
        <v>12.28</v>
      </c>
    </row>
    <row r="1652" spans="1:7" ht="25.5">
      <c r="A1652" s="289" t="s">
        <v>3029</v>
      </c>
      <c r="B1652" s="290"/>
      <c r="C1652" s="289" t="s">
        <v>3030</v>
      </c>
      <c r="D1652" s="291" t="s">
        <v>81</v>
      </c>
      <c r="E1652" s="292">
        <v>8.85</v>
      </c>
      <c r="F1652" s="293">
        <v>7.53</v>
      </c>
      <c r="G1652" s="293">
        <v>16.38</v>
      </c>
    </row>
    <row r="1653" spans="1:7" ht="25.5">
      <c r="A1653" s="289" t="s">
        <v>3031</v>
      </c>
      <c r="B1653" s="290"/>
      <c r="C1653" s="289" t="s">
        <v>3032</v>
      </c>
      <c r="D1653" s="291" t="s">
        <v>81</v>
      </c>
      <c r="E1653" s="292">
        <v>13.3</v>
      </c>
      <c r="F1653" s="293">
        <v>11.31</v>
      </c>
      <c r="G1653" s="293">
        <v>24.61</v>
      </c>
    </row>
    <row r="1654" spans="1:7">
      <c r="A1654" s="289" t="s">
        <v>3033</v>
      </c>
      <c r="B1654" s="290"/>
      <c r="C1654" s="289" t="s">
        <v>3034</v>
      </c>
      <c r="D1654" s="291" t="s">
        <v>81</v>
      </c>
      <c r="E1654" s="292">
        <v>18.8</v>
      </c>
      <c r="F1654" s="293">
        <v>1.1599999999999999</v>
      </c>
      <c r="G1654" s="293">
        <v>19.96</v>
      </c>
    </row>
    <row r="1655" spans="1:7" ht="25.5">
      <c r="A1655" s="289" t="s">
        <v>3035</v>
      </c>
      <c r="B1655" s="290"/>
      <c r="C1655" s="289" t="s">
        <v>3036</v>
      </c>
      <c r="D1655" s="291" t="s">
        <v>81</v>
      </c>
      <c r="E1655" s="292">
        <v>33.92</v>
      </c>
      <c r="F1655" s="293">
        <v>1.62</v>
      </c>
      <c r="G1655" s="293">
        <v>35.54</v>
      </c>
    </row>
    <row r="1656" spans="1:7" ht="25.5">
      <c r="A1656" s="289" t="s">
        <v>3037</v>
      </c>
      <c r="B1656" s="290"/>
      <c r="C1656" s="289" t="s">
        <v>3038</v>
      </c>
      <c r="D1656" s="291" t="s">
        <v>81</v>
      </c>
      <c r="E1656" s="292">
        <v>57.55</v>
      </c>
      <c r="F1656" s="293">
        <v>2.09</v>
      </c>
      <c r="G1656" s="293">
        <v>59.64</v>
      </c>
    </row>
    <row r="1657" spans="1:7">
      <c r="A1657" s="285" t="s">
        <v>3039</v>
      </c>
      <c r="B1657" s="286" t="s">
        <v>3040</v>
      </c>
      <c r="C1657" s="287"/>
      <c r="D1657" s="288"/>
      <c r="E1657" s="294"/>
      <c r="F1657" s="294"/>
      <c r="G1657" s="294"/>
    </row>
    <row r="1658" spans="1:7">
      <c r="A1658" s="289" t="s">
        <v>3041</v>
      </c>
      <c r="B1658" s="290"/>
      <c r="C1658" s="289" t="s">
        <v>3042</v>
      </c>
      <c r="D1658" s="291" t="s">
        <v>56</v>
      </c>
      <c r="E1658" s="292">
        <v>21.42</v>
      </c>
      <c r="F1658" s="293">
        <v>7.87</v>
      </c>
      <c r="G1658" s="293">
        <v>29.29</v>
      </c>
    </row>
    <row r="1659" spans="1:7" ht="25.5">
      <c r="A1659" s="289" t="s">
        <v>3043</v>
      </c>
      <c r="B1659" s="290"/>
      <c r="C1659" s="289" t="s">
        <v>3044</v>
      </c>
      <c r="D1659" s="291" t="s">
        <v>81</v>
      </c>
      <c r="E1659" s="292">
        <v>0.79</v>
      </c>
      <c r="F1659" s="293">
        <v>7.87</v>
      </c>
      <c r="G1659" s="293">
        <v>8.66</v>
      </c>
    </row>
    <row r="1660" spans="1:7" ht="25.5">
      <c r="A1660" s="289" t="s">
        <v>3045</v>
      </c>
      <c r="B1660" s="290"/>
      <c r="C1660" s="289" t="s">
        <v>3046</v>
      </c>
      <c r="D1660" s="291" t="s">
        <v>81</v>
      </c>
      <c r="E1660" s="292">
        <v>1.05</v>
      </c>
      <c r="F1660" s="293">
        <v>7.87</v>
      </c>
      <c r="G1660" s="293">
        <v>8.92</v>
      </c>
    </row>
    <row r="1661" spans="1:7" ht="25.5">
      <c r="A1661" s="289" t="s">
        <v>3047</v>
      </c>
      <c r="B1661" s="290"/>
      <c r="C1661" s="289" t="s">
        <v>3048</v>
      </c>
      <c r="D1661" s="291" t="s">
        <v>81</v>
      </c>
      <c r="E1661" s="292">
        <v>1.34</v>
      </c>
      <c r="F1661" s="293">
        <v>7.87</v>
      </c>
      <c r="G1661" s="293">
        <v>9.2100000000000009</v>
      </c>
    </row>
    <row r="1662" spans="1:7" ht="25.5">
      <c r="A1662" s="289" t="s">
        <v>3049</v>
      </c>
      <c r="B1662" s="290"/>
      <c r="C1662" s="289" t="s">
        <v>3050</v>
      </c>
      <c r="D1662" s="291" t="s">
        <v>81</v>
      </c>
      <c r="E1662" s="292">
        <v>1.59</v>
      </c>
      <c r="F1662" s="293">
        <v>7.87</v>
      </c>
      <c r="G1662" s="293">
        <v>9.4600000000000009</v>
      </c>
    </row>
    <row r="1663" spans="1:7" ht="25.5">
      <c r="A1663" s="289" t="s">
        <v>3051</v>
      </c>
      <c r="B1663" s="290"/>
      <c r="C1663" s="289" t="s">
        <v>3052</v>
      </c>
      <c r="D1663" s="291" t="s">
        <v>81</v>
      </c>
      <c r="E1663" s="292">
        <v>3.09</v>
      </c>
      <c r="F1663" s="293">
        <v>7.87</v>
      </c>
      <c r="G1663" s="293">
        <v>10.96</v>
      </c>
    </row>
    <row r="1664" spans="1:7" ht="25.5">
      <c r="A1664" s="289" t="s">
        <v>3053</v>
      </c>
      <c r="B1664" s="290"/>
      <c r="C1664" s="289" t="s">
        <v>3054</v>
      </c>
      <c r="D1664" s="291" t="s">
        <v>81</v>
      </c>
      <c r="E1664" s="292">
        <v>3.94</v>
      </c>
      <c r="F1664" s="293">
        <v>7.87</v>
      </c>
      <c r="G1664" s="293">
        <v>11.81</v>
      </c>
    </row>
    <row r="1665" spans="1:7" ht="25.5">
      <c r="A1665" s="289" t="s">
        <v>3055</v>
      </c>
      <c r="B1665" s="290"/>
      <c r="C1665" s="289" t="s">
        <v>3056</v>
      </c>
      <c r="D1665" s="291" t="s">
        <v>81</v>
      </c>
      <c r="E1665" s="292">
        <v>4.25</v>
      </c>
      <c r="F1665" s="293">
        <v>7.87</v>
      </c>
      <c r="G1665" s="293">
        <v>12.12</v>
      </c>
    </row>
    <row r="1666" spans="1:7" ht="25.5">
      <c r="A1666" s="289" t="s">
        <v>3057</v>
      </c>
      <c r="B1666" s="290"/>
      <c r="C1666" s="289" t="s">
        <v>3058</v>
      </c>
      <c r="D1666" s="291" t="s">
        <v>81</v>
      </c>
      <c r="E1666" s="292">
        <v>4.74</v>
      </c>
      <c r="F1666" s="293">
        <v>7.87</v>
      </c>
      <c r="G1666" s="293">
        <v>12.61</v>
      </c>
    </row>
    <row r="1667" spans="1:7" ht="25.5">
      <c r="A1667" s="289" t="s">
        <v>3059</v>
      </c>
      <c r="B1667" s="290"/>
      <c r="C1667" s="289" t="s">
        <v>3060</v>
      </c>
      <c r="D1667" s="291" t="s">
        <v>81</v>
      </c>
      <c r="E1667" s="292">
        <v>5.22</v>
      </c>
      <c r="F1667" s="293">
        <v>7.87</v>
      </c>
      <c r="G1667" s="293">
        <v>13.09</v>
      </c>
    </row>
    <row r="1668" spans="1:7" ht="25.5">
      <c r="A1668" s="289" t="s">
        <v>3061</v>
      </c>
      <c r="B1668" s="290"/>
      <c r="C1668" s="289" t="s">
        <v>3062</v>
      </c>
      <c r="D1668" s="291" t="s">
        <v>81</v>
      </c>
      <c r="E1668" s="292">
        <v>6.28</v>
      </c>
      <c r="F1668" s="293">
        <v>7.87</v>
      </c>
      <c r="G1668" s="293">
        <v>14.15</v>
      </c>
    </row>
    <row r="1669" spans="1:7" ht="25.5">
      <c r="A1669" s="289" t="s">
        <v>3063</v>
      </c>
      <c r="B1669" s="290"/>
      <c r="C1669" s="289" t="s">
        <v>3064</v>
      </c>
      <c r="D1669" s="291" t="s">
        <v>81</v>
      </c>
      <c r="E1669" s="292">
        <v>14.1</v>
      </c>
      <c r="F1669" s="293">
        <v>7.87</v>
      </c>
      <c r="G1669" s="293">
        <v>21.97</v>
      </c>
    </row>
    <row r="1670" spans="1:7" ht="25.5">
      <c r="A1670" s="289" t="s">
        <v>3065</v>
      </c>
      <c r="B1670" s="290"/>
      <c r="C1670" s="289" t="s">
        <v>3066</v>
      </c>
      <c r="D1670" s="291" t="s">
        <v>81</v>
      </c>
      <c r="E1670" s="292">
        <v>16.190000000000001</v>
      </c>
      <c r="F1670" s="293">
        <v>7.87</v>
      </c>
      <c r="G1670" s="293">
        <v>24.06</v>
      </c>
    </row>
    <row r="1671" spans="1:7" ht="25.5">
      <c r="A1671" s="289" t="s">
        <v>3067</v>
      </c>
      <c r="B1671" s="290"/>
      <c r="C1671" s="289" t="s">
        <v>3068</v>
      </c>
      <c r="D1671" s="291" t="s">
        <v>81</v>
      </c>
      <c r="E1671" s="292">
        <v>19.09</v>
      </c>
      <c r="F1671" s="293">
        <v>7.87</v>
      </c>
      <c r="G1671" s="293">
        <v>26.96</v>
      </c>
    </row>
    <row r="1672" spans="1:7" ht="25.5">
      <c r="A1672" s="289" t="s">
        <v>3069</v>
      </c>
      <c r="B1672" s="290"/>
      <c r="C1672" s="289" t="s">
        <v>3070</v>
      </c>
      <c r="D1672" s="291" t="s">
        <v>81</v>
      </c>
      <c r="E1672" s="292">
        <v>22.49</v>
      </c>
      <c r="F1672" s="293">
        <v>7.87</v>
      </c>
      <c r="G1672" s="293">
        <v>30.36</v>
      </c>
    </row>
    <row r="1673" spans="1:7" ht="25.5">
      <c r="A1673" s="289" t="s">
        <v>3071</v>
      </c>
      <c r="B1673" s="290"/>
      <c r="C1673" s="289" t="s">
        <v>3072</v>
      </c>
      <c r="D1673" s="291" t="s">
        <v>81</v>
      </c>
      <c r="E1673" s="292">
        <v>25.36</v>
      </c>
      <c r="F1673" s="293">
        <v>7.87</v>
      </c>
      <c r="G1673" s="293">
        <v>33.229999999999997</v>
      </c>
    </row>
    <row r="1674" spans="1:7" ht="25.5">
      <c r="A1674" s="289" t="s">
        <v>3073</v>
      </c>
      <c r="B1674" s="290"/>
      <c r="C1674" s="289" t="s">
        <v>3074</v>
      </c>
      <c r="D1674" s="291" t="s">
        <v>81</v>
      </c>
      <c r="E1674" s="292">
        <v>28.23</v>
      </c>
      <c r="F1674" s="293">
        <v>7.87</v>
      </c>
      <c r="G1674" s="293">
        <v>36.1</v>
      </c>
    </row>
    <row r="1675" spans="1:7" ht="25.5">
      <c r="A1675" s="289" t="s">
        <v>3075</v>
      </c>
      <c r="B1675" s="290"/>
      <c r="C1675" s="289" t="s">
        <v>3076</v>
      </c>
      <c r="D1675" s="291" t="s">
        <v>81</v>
      </c>
      <c r="E1675" s="292">
        <v>34.58</v>
      </c>
      <c r="F1675" s="293">
        <v>7.87</v>
      </c>
      <c r="G1675" s="293">
        <v>42.45</v>
      </c>
    </row>
    <row r="1676" spans="1:7" ht="25.5">
      <c r="A1676" s="289" t="s">
        <v>3077</v>
      </c>
      <c r="B1676" s="290"/>
      <c r="C1676" s="289" t="s">
        <v>3078</v>
      </c>
      <c r="D1676" s="291" t="s">
        <v>81</v>
      </c>
      <c r="E1676" s="292">
        <v>38.89</v>
      </c>
      <c r="F1676" s="293">
        <v>7.87</v>
      </c>
      <c r="G1676" s="293">
        <v>46.76</v>
      </c>
    </row>
    <row r="1677" spans="1:7" ht="25.5">
      <c r="A1677" s="289" t="s">
        <v>3079</v>
      </c>
      <c r="B1677" s="290"/>
      <c r="C1677" s="289" t="s">
        <v>3080</v>
      </c>
      <c r="D1677" s="291" t="s">
        <v>81</v>
      </c>
      <c r="E1677" s="292">
        <v>53.77</v>
      </c>
      <c r="F1677" s="293">
        <v>7.87</v>
      </c>
      <c r="G1677" s="293">
        <v>61.64</v>
      </c>
    </row>
    <row r="1678" spans="1:7" ht="25.5">
      <c r="A1678" s="289" t="s">
        <v>3081</v>
      </c>
      <c r="B1678" s="290"/>
      <c r="C1678" s="289" t="s">
        <v>3082</v>
      </c>
      <c r="D1678" s="291" t="s">
        <v>81</v>
      </c>
      <c r="E1678" s="292">
        <v>65.59</v>
      </c>
      <c r="F1678" s="293">
        <v>7.87</v>
      </c>
      <c r="G1678" s="293">
        <v>73.459999999999994</v>
      </c>
    </row>
    <row r="1679" spans="1:7" ht="25.5">
      <c r="A1679" s="289" t="s">
        <v>3083</v>
      </c>
      <c r="B1679" s="290"/>
      <c r="C1679" s="289" t="s">
        <v>3084</v>
      </c>
      <c r="D1679" s="291" t="s">
        <v>81</v>
      </c>
      <c r="E1679" s="292">
        <v>93.78</v>
      </c>
      <c r="F1679" s="293">
        <v>7.87</v>
      </c>
      <c r="G1679" s="293">
        <v>101.65</v>
      </c>
    </row>
    <row r="1680" spans="1:7" ht="25.5">
      <c r="A1680" s="289" t="s">
        <v>3085</v>
      </c>
      <c r="B1680" s="290"/>
      <c r="C1680" s="289" t="s">
        <v>3086</v>
      </c>
      <c r="D1680" s="291" t="s">
        <v>56</v>
      </c>
      <c r="E1680" s="292">
        <v>121.71</v>
      </c>
      <c r="F1680" s="293">
        <v>14.46</v>
      </c>
      <c r="G1680" s="293">
        <v>136.16999999999999</v>
      </c>
    </row>
    <row r="1681" spans="1:7" ht="25.5">
      <c r="A1681" s="289" t="s">
        <v>3087</v>
      </c>
      <c r="B1681" s="290"/>
      <c r="C1681" s="289" t="s">
        <v>3088</v>
      </c>
      <c r="D1681" s="291" t="s">
        <v>81</v>
      </c>
      <c r="E1681" s="292">
        <v>10.06</v>
      </c>
      <c r="F1681" s="293">
        <v>7.87</v>
      </c>
      <c r="G1681" s="293">
        <v>17.93</v>
      </c>
    </row>
    <row r="1682" spans="1:7" ht="25.5">
      <c r="A1682" s="289" t="s">
        <v>3089</v>
      </c>
      <c r="B1682" s="290"/>
      <c r="C1682" s="289" t="s">
        <v>3090</v>
      </c>
      <c r="D1682" s="291" t="s">
        <v>81</v>
      </c>
      <c r="E1682" s="292">
        <v>12.3</v>
      </c>
      <c r="F1682" s="293">
        <v>7.87</v>
      </c>
      <c r="G1682" s="293">
        <v>20.170000000000002</v>
      </c>
    </row>
    <row r="1683" spans="1:7">
      <c r="A1683" s="285" t="s">
        <v>3091</v>
      </c>
      <c r="B1683" s="286" t="s">
        <v>3092</v>
      </c>
      <c r="C1683" s="287"/>
      <c r="D1683" s="288"/>
      <c r="E1683" s="294"/>
      <c r="F1683" s="294"/>
      <c r="G1683" s="294"/>
    </row>
    <row r="1684" spans="1:7" ht="25.5">
      <c r="A1684" s="289" t="s">
        <v>3093</v>
      </c>
      <c r="B1684" s="290"/>
      <c r="C1684" s="289" t="s">
        <v>3094</v>
      </c>
      <c r="D1684" s="291" t="s">
        <v>56</v>
      </c>
      <c r="E1684" s="292">
        <v>44.61</v>
      </c>
      <c r="F1684" s="293">
        <v>13.45</v>
      </c>
      <c r="G1684" s="293">
        <v>58.06</v>
      </c>
    </row>
    <row r="1685" spans="1:7" ht="25.5">
      <c r="A1685" s="289" t="s">
        <v>3095</v>
      </c>
      <c r="B1685" s="290"/>
      <c r="C1685" s="289" t="s">
        <v>3096</v>
      </c>
      <c r="D1685" s="291" t="s">
        <v>56</v>
      </c>
      <c r="E1685" s="292">
        <v>43.82</v>
      </c>
      <c r="F1685" s="293">
        <v>13.45</v>
      </c>
      <c r="G1685" s="293">
        <v>57.27</v>
      </c>
    </row>
    <row r="1686" spans="1:7" ht="25.5">
      <c r="A1686" s="289" t="s">
        <v>3097</v>
      </c>
      <c r="B1686" s="290"/>
      <c r="C1686" s="289" t="s">
        <v>3098</v>
      </c>
      <c r="D1686" s="291" t="s">
        <v>56</v>
      </c>
      <c r="E1686" s="292">
        <v>114.42</v>
      </c>
      <c r="F1686" s="293">
        <v>16.940000000000001</v>
      </c>
      <c r="G1686" s="293">
        <v>131.36000000000001</v>
      </c>
    </row>
    <row r="1687" spans="1:7" ht="25.5">
      <c r="A1687" s="289" t="s">
        <v>3099</v>
      </c>
      <c r="B1687" s="290"/>
      <c r="C1687" s="289" t="s">
        <v>3100</v>
      </c>
      <c r="D1687" s="291" t="s">
        <v>56</v>
      </c>
      <c r="E1687" s="292">
        <v>95.14</v>
      </c>
      <c r="F1687" s="293">
        <v>16.940000000000001</v>
      </c>
      <c r="G1687" s="293">
        <v>112.08</v>
      </c>
    </row>
    <row r="1688" spans="1:7">
      <c r="A1688" s="289" t="s">
        <v>3101</v>
      </c>
      <c r="B1688" s="290"/>
      <c r="C1688" s="289" t="s">
        <v>3102</v>
      </c>
      <c r="D1688" s="291" t="s">
        <v>56</v>
      </c>
      <c r="E1688" s="292">
        <v>92.69</v>
      </c>
      <c r="F1688" s="293">
        <v>0</v>
      </c>
      <c r="G1688" s="293">
        <v>92.69</v>
      </c>
    </row>
    <row r="1689" spans="1:7">
      <c r="A1689" s="285" t="s">
        <v>3103</v>
      </c>
      <c r="B1689" s="286" t="s">
        <v>3104</v>
      </c>
      <c r="C1689" s="287"/>
      <c r="D1689" s="288"/>
      <c r="E1689" s="294"/>
      <c r="F1689" s="294"/>
      <c r="G1689" s="294"/>
    </row>
    <row r="1690" spans="1:7" ht="25.5">
      <c r="A1690" s="289" t="s">
        <v>3105</v>
      </c>
      <c r="B1690" s="290"/>
      <c r="C1690" s="289" t="s">
        <v>3106</v>
      </c>
      <c r="D1690" s="291" t="s">
        <v>56</v>
      </c>
      <c r="E1690" s="292">
        <v>6.33</v>
      </c>
      <c r="F1690" s="293">
        <v>5.58</v>
      </c>
      <c r="G1690" s="293">
        <v>11.91</v>
      </c>
    </row>
    <row r="1691" spans="1:7" ht="25.5">
      <c r="A1691" s="289" t="s">
        <v>3107</v>
      </c>
      <c r="B1691" s="290"/>
      <c r="C1691" s="289" t="s">
        <v>3108</v>
      </c>
      <c r="D1691" s="291" t="s">
        <v>56</v>
      </c>
      <c r="E1691" s="292">
        <v>4.43</v>
      </c>
      <c r="F1691" s="293">
        <v>5.58</v>
      </c>
      <c r="G1691" s="293">
        <v>10.01</v>
      </c>
    </row>
    <row r="1692" spans="1:7" ht="25.5">
      <c r="A1692" s="289" t="s">
        <v>3109</v>
      </c>
      <c r="B1692" s="290"/>
      <c r="C1692" s="289" t="s">
        <v>3110</v>
      </c>
      <c r="D1692" s="291" t="s">
        <v>56</v>
      </c>
      <c r="E1692" s="292">
        <v>27.45</v>
      </c>
      <c r="F1692" s="293">
        <v>5.58</v>
      </c>
      <c r="G1692" s="293">
        <v>33.03</v>
      </c>
    </row>
    <row r="1693" spans="1:7" ht="25.5">
      <c r="A1693" s="289" t="s">
        <v>3111</v>
      </c>
      <c r="B1693" s="290"/>
      <c r="C1693" s="289" t="s">
        <v>3112</v>
      </c>
      <c r="D1693" s="291" t="s">
        <v>56</v>
      </c>
      <c r="E1693" s="292">
        <v>40.67</v>
      </c>
      <c r="F1693" s="293">
        <v>15.47</v>
      </c>
      <c r="G1693" s="293">
        <v>56.14</v>
      </c>
    </row>
    <row r="1694" spans="1:7">
      <c r="A1694" s="289" t="s">
        <v>3113</v>
      </c>
      <c r="B1694" s="290"/>
      <c r="C1694" s="289" t="s">
        <v>3114</v>
      </c>
      <c r="D1694" s="291" t="s">
        <v>56</v>
      </c>
      <c r="E1694" s="292">
        <v>33.450000000000003</v>
      </c>
      <c r="F1694" s="293">
        <v>5.58</v>
      </c>
      <c r="G1694" s="293">
        <v>39.03</v>
      </c>
    </row>
    <row r="1695" spans="1:7" ht="25.5">
      <c r="A1695" s="289" t="s">
        <v>3115</v>
      </c>
      <c r="B1695" s="290"/>
      <c r="C1695" s="289" t="s">
        <v>3116</v>
      </c>
      <c r="D1695" s="291" t="s">
        <v>56</v>
      </c>
      <c r="E1695" s="292">
        <v>49.07</v>
      </c>
      <c r="F1695" s="293">
        <v>15.47</v>
      </c>
      <c r="G1695" s="293">
        <v>64.540000000000006</v>
      </c>
    </row>
    <row r="1696" spans="1:7" ht="25.5">
      <c r="A1696" s="289" t="s">
        <v>3117</v>
      </c>
      <c r="B1696" s="290"/>
      <c r="C1696" s="289" t="s">
        <v>3118</v>
      </c>
      <c r="D1696" s="291" t="s">
        <v>56</v>
      </c>
      <c r="E1696" s="292">
        <v>28.81</v>
      </c>
      <c r="F1696" s="293">
        <v>18.25</v>
      </c>
      <c r="G1696" s="293">
        <v>47.06</v>
      </c>
    </row>
    <row r="1697" spans="1:7">
      <c r="A1697" s="285" t="s">
        <v>3119</v>
      </c>
      <c r="B1697" s="286" t="s">
        <v>3120</v>
      </c>
      <c r="C1697" s="287"/>
      <c r="D1697" s="288"/>
      <c r="E1697" s="294"/>
      <c r="F1697" s="294"/>
      <c r="G1697" s="294"/>
    </row>
    <row r="1698" spans="1:7">
      <c r="A1698" s="289" t="s">
        <v>3121</v>
      </c>
      <c r="B1698" s="290"/>
      <c r="C1698" s="289" t="s">
        <v>3122</v>
      </c>
      <c r="D1698" s="291" t="s">
        <v>106</v>
      </c>
      <c r="E1698" s="292">
        <v>341.61</v>
      </c>
      <c r="F1698" s="293">
        <v>241.22</v>
      </c>
      <c r="G1698" s="293">
        <v>582.83000000000004</v>
      </c>
    </row>
    <row r="1699" spans="1:7">
      <c r="A1699" s="289" t="s">
        <v>3123</v>
      </c>
      <c r="B1699" s="290"/>
      <c r="C1699" s="289" t="s">
        <v>3124</v>
      </c>
      <c r="D1699" s="291" t="s">
        <v>106</v>
      </c>
      <c r="E1699" s="292">
        <v>388.33</v>
      </c>
      <c r="F1699" s="293">
        <v>0</v>
      </c>
      <c r="G1699" s="293">
        <v>388.33</v>
      </c>
    </row>
    <row r="1700" spans="1:7">
      <c r="A1700" s="289" t="s">
        <v>3125</v>
      </c>
      <c r="B1700" s="290"/>
      <c r="C1700" s="289" t="s">
        <v>3126</v>
      </c>
      <c r="D1700" s="291" t="s">
        <v>56</v>
      </c>
      <c r="E1700" s="292">
        <v>3.98</v>
      </c>
      <c r="F1700" s="293">
        <v>5.89</v>
      </c>
      <c r="G1700" s="293">
        <v>9.8699999999999992</v>
      </c>
    </row>
    <row r="1701" spans="1:7" ht="25.5">
      <c r="A1701" s="289" t="s">
        <v>3127</v>
      </c>
      <c r="B1701" s="290"/>
      <c r="C1701" s="289" t="s">
        <v>3128</v>
      </c>
      <c r="D1701" s="291" t="s">
        <v>56</v>
      </c>
      <c r="E1701" s="292">
        <v>10.199999999999999</v>
      </c>
      <c r="F1701" s="293">
        <v>11.76</v>
      </c>
      <c r="G1701" s="293">
        <v>21.96</v>
      </c>
    </row>
    <row r="1702" spans="1:7" ht="25.5">
      <c r="A1702" s="289" t="s">
        <v>3129</v>
      </c>
      <c r="B1702" s="290"/>
      <c r="C1702" s="289" t="s">
        <v>3130</v>
      </c>
      <c r="D1702" s="291" t="s">
        <v>56</v>
      </c>
      <c r="E1702" s="292">
        <v>23.83</v>
      </c>
      <c r="F1702" s="293">
        <v>5.89</v>
      </c>
      <c r="G1702" s="293">
        <v>29.72</v>
      </c>
    </row>
    <row r="1703" spans="1:7">
      <c r="A1703" s="285" t="s">
        <v>3131</v>
      </c>
      <c r="B1703" s="286" t="s">
        <v>3132</v>
      </c>
      <c r="C1703" s="287"/>
      <c r="D1703" s="288"/>
      <c r="E1703" s="294"/>
      <c r="F1703" s="294"/>
      <c r="G1703" s="294"/>
    </row>
    <row r="1704" spans="1:7">
      <c r="A1704" s="289" t="s">
        <v>3133</v>
      </c>
      <c r="B1704" s="290"/>
      <c r="C1704" s="289" t="s">
        <v>3134</v>
      </c>
      <c r="D1704" s="291" t="s">
        <v>106</v>
      </c>
      <c r="E1704" s="292">
        <v>0</v>
      </c>
      <c r="F1704" s="293">
        <v>55.76</v>
      </c>
      <c r="G1704" s="293">
        <v>55.76</v>
      </c>
    </row>
    <row r="1705" spans="1:7">
      <c r="A1705" s="289" t="s">
        <v>3135</v>
      </c>
      <c r="B1705" s="290"/>
      <c r="C1705" s="289" t="s">
        <v>3136</v>
      </c>
      <c r="D1705" s="291" t="s">
        <v>56</v>
      </c>
      <c r="E1705" s="292">
        <v>3.07</v>
      </c>
      <c r="F1705" s="293">
        <v>2.79</v>
      </c>
      <c r="G1705" s="293">
        <v>5.86</v>
      </c>
    </row>
    <row r="1706" spans="1:7">
      <c r="A1706" s="289" t="s">
        <v>3137</v>
      </c>
      <c r="B1706" s="290"/>
      <c r="C1706" s="289" t="s">
        <v>3138</v>
      </c>
      <c r="D1706" s="291" t="s">
        <v>56</v>
      </c>
      <c r="E1706" s="292">
        <v>2</v>
      </c>
      <c r="F1706" s="293">
        <v>2.79</v>
      </c>
      <c r="G1706" s="293">
        <v>4.79</v>
      </c>
    </row>
    <row r="1707" spans="1:7" ht="25.5">
      <c r="A1707" s="289" t="s">
        <v>3139</v>
      </c>
      <c r="B1707" s="290"/>
      <c r="C1707" s="289" t="s">
        <v>3140</v>
      </c>
      <c r="D1707" s="291" t="s">
        <v>56</v>
      </c>
      <c r="E1707" s="292">
        <v>8.33</v>
      </c>
      <c r="F1707" s="293">
        <v>2.79</v>
      </c>
      <c r="G1707" s="293">
        <v>11.12</v>
      </c>
    </row>
    <row r="1708" spans="1:7">
      <c r="A1708" s="280" t="s">
        <v>3141</v>
      </c>
      <c r="B1708" s="281" t="s">
        <v>3142</v>
      </c>
      <c r="C1708" s="284"/>
      <c r="D1708" s="283"/>
      <c r="E1708" s="295"/>
      <c r="F1708" s="295"/>
      <c r="G1708" s="295"/>
    </row>
    <row r="1709" spans="1:7">
      <c r="A1709" s="285" t="s">
        <v>3143</v>
      </c>
      <c r="B1709" s="286" t="s">
        <v>3144</v>
      </c>
      <c r="C1709" s="287"/>
      <c r="D1709" s="288"/>
      <c r="E1709" s="294"/>
      <c r="F1709" s="294"/>
      <c r="G1709" s="294"/>
    </row>
    <row r="1710" spans="1:7">
      <c r="A1710" s="289" t="s">
        <v>3145</v>
      </c>
      <c r="B1710" s="290"/>
      <c r="C1710" s="289" t="s">
        <v>3146</v>
      </c>
      <c r="D1710" s="291" t="s">
        <v>56</v>
      </c>
      <c r="E1710" s="292">
        <v>5.61</v>
      </c>
      <c r="F1710" s="293">
        <v>23.95</v>
      </c>
      <c r="G1710" s="293">
        <v>29.56</v>
      </c>
    </row>
    <row r="1711" spans="1:7">
      <c r="A1711" s="289" t="s">
        <v>3147</v>
      </c>
      <c r="B1711" s="290"/>
      <c r="C1711" s="289" t="s">
        <v>3148</v>
      </c>
      <c r="D1711" s="291" t="s">
        <v>56</v>
      </c>
      <c r="E1711" s="292">
        <v>3.34</v>
      </c>
      <c r="F1711" s="293">
        <v>23.95</v>
      </c>
      <c r="G1711" s="293">
        <v>27.29</v>
      </c>
    </row>
    <row r="1712" spans="1:7">
      <c r="A1712" s="289" t="s">
        <v>3149</v>
      </c>
      <c r="B1712" s="290"/>
      <c r="C1712" s="289" t="s">
        <v>3150</v>
      </c>
      <c r="D1712" s="291" t="s">
        <v>56</v>
      </c>
      <c r="E1712" s="292">
        <v>3.99</v>
      </c>
      <c r="F1712" s="293">
        <v>5.24</v>
      </c>
      <c r="G1712" s="293">
        <v>9.23</v>
      </c>
    </row>
    <row r="1713" spans="1:7">
      <c r="A1713" s="289" t="s">
        <v>3151</v>
      </c>
      <c r="B1713" s="290"/>
      <c r="C1713" s="289" t="s">
        <v>7792</v>
      </c>
      <c r="D1713" s="291" t="s">
        <v>81</v>
      </c>
      <c r="E1713" s="292">
        <v>19.309999999999999</v>
      </c>
      <c r="F1713" s="293">
        <v>15.72</v>
      </c>
      <c r="G1713" s="293">
        <v>35.03</v>
      </c>
    </row>
    <row r="1714" spans="1:7">
      <c r="A1714" s="289" t="s">
        <v>3152</v>
      </c>
      <c r="B1714" s="290"/>
      <c r="C1714" s="289" t="s">
        <v>3153</v>
      </c>
      <c r="D1714" s="291" t="s">
        <v>56</v>
      </c>
      <c r="E1714" s="292">
        <v>5.49</v>
      </c>
      <c r="F1714" s="293">
        <v>5.87</v>
      </c>
      <c r="G1714" s="293">
        <v>11.36</v>
      </c>
    </row>
    <row r="1715" spans="1:7">
      <c r="A1715" s="285" t="s">
        <v>3154</v>
      </c>
      <c r="B1715" s="286" t="s">
        <v>3155</v>
      </c>
      <c r="C1715" s="287"/>
      <c r="D1715" s="288"/>
      <c r="E1715" s="294"/>
      <c r="F1715" s="294"/>
      <c r="G1715" s="294"/>
    </row>
    <row r="1716" spans="1:7">
      <c r="A1716" s="289" t="s">
        <v>3156</v>
      </c>
      <c r="B1716" s="290"/>
      <c r="C1716" s="289" t="s">
        <v>3157</v>
      </c>
      <c r="D1716" s="291" t="s">
        <v>56</v>
      </c>
      <c r="E1716" s="292">
        <v>2.17</v>
      </c>
      <c r="F1716" s="293">
        <v>7.69</v>
      </c>
      <c r="G1716" s="293">
        <v>9.86</v>
      </c>
    </row>
    <row r="1717" spans="1:7">
      <c r="A1717" s="289" t="s">
        <v>3158</v>
      </c>
      <c r="B1717" s="290"/>
      <c r="C1717" s="289" t="s">
        <v>3159</v>
      </c>
      <c r="D1717" s="291" t="s">
        <v>56</v>
      </c>
      <c r="E1717" s="292">
        <v>3.52</v>
      </c>
      <c r="F1717" s="293">
        <v>7.69</v>
      </c>
      <c r="G1717" s="293">
        <v>11.21</v>
      </c>
    </row>
    <row r="1718" spans="1:7">
      <c r="A1718" s="285" t="s">
        <v>3160</v>
      </c>
      <c r="B1718" s="286" t="s">
        <v>3161</v>
      </c>
      <c r="C1718" s="287"/>
      <c r="D1718" s="288"/>
      <c r="E1718" s="294"/>
      <c r="F1718" s="294"/>
      <c r="G1718" s="294"/>
    </row>
    <row r="1719" spans="1:7">
      <c r="A1719" s="289" t="s">
        <v>3162</v>
      </c>
      <c r="B1719" s="290"/>
      <c r="C1719" s="289" t="s">
        <v>3163</v>
      </c>
      <c r="D1719" s="291" t="s">
        <v>56</v>
      </c>
      <c r="E1719" s="292">
        <v>4.22</v>
      </c>
      <c r="F1719" s="293">
        <v>16.59</v>
      </c>
      <c r="G1719" s="293">
        <v>20.81</v>
      </c>
    </row>
    <row r="1720" spans="1:7">
      <c r="A1720" s="289" t="s">
        <v>3164</v>
      </c>
      <c r="B1720" s="290"/>
      <c r="C1720" s="289" t="s">
        <v>3165</v>
      </c>
      <c r="D1720" s="291" t="s">
        <v>56</v>
      </c>
      <c r="E1720" s="292">
        <v>5.61</v>
      </c>
      <c r="F1720" s="293">
        <v>14.14</v>
      </c>
      <c r="G1720" s="293">
        <v>19.75</v>
      </c>
    </row>
    <row r="1721" spans="1:7">
      <c r="A1721" s="289" t="s">
        <v>3166</v>
      </c>
      <c r="B1721" s="290"/>
      <c r="C1721" s="289" t="s">
        <v>3167</v>
      </c>
      <c r="D1721" s="291" t="s">
        <v>56</v>
      </c>
      <c r="E1721" s="292">
        <v>11.43</v>
      </c>
      <c r="F1721" s="293">
        <v>7.85</v>
      </c>
      <c r="G1721" s="293">
        <v>19.28</v>
      </c>
    </row>
    <row r="1722" spans="1:7">
      <c r="A1722" s="289" t="s">
        <v>3168</v>
      </c>
      <c r="B1722" s="290"/>
      <c r="C1722" s="289" t="s">
        <v>3169</v>
      </c>
      <c r="D1722" s="291" t="s">
        <v>56</v>
      </c>
      <c r="E1722" s="292">
        <v>10.18</v>
      </c>
      <c r="F1722" s="293">
        <v>13.45</v>
      </c>
      <c r="G1722" s="293">
        <v>23.63</v>
      </c>
    </row>
    <row r="1723" spans="1:7" ht="25.5">
      <c r="A1723" s="289" t="s">
        <v>3170</v>
      </c>
      <c r="B1723" s="290"/>
      <c r="C1723" s="289" t="s">
        <v>7793</v>
      </c>
      <c r="D1723" s="291" t="s">
        <v>56</v>
      </c>
      <c r="E1723" s="292">
        <v>5.92</v>
      </c>
      <c r="F1723" s="293">
        <v>9.7899999999999991</v>
      </c>
      <c r="G1723" s="293">
        <v>15.71</v>
      </c>
    </row>
    <row r="1724" spans="1:7" ht="25.5">
      <c r="A1724" s="289" t="s">
        <v>3171</v>
      </c>
      <c r="B1724" s="290"/>
      <c r="C1724" s="289" t="s">
        <v>7794</v>
      </c>
      <c r="D1724" s="291" t="s">
        <v>56</v>
      </c>
      <c r="E1724" s="292">
        <v>22.4</v>
      </c>
      <c r="F1724" s="293">
        <v>9.7899999999999991</v>
      </c>
      <c r="G1724" s="293">
        <v>32.19</v>
      </c>
    </row>
    <row r="1725" spans="1:7">
      <c r="A1725" s="289" t="s">
        <v>3172</v>
      </c>
      <c r="B1725" s="290"/>
      <c r="C1725" s="289" t="s">
        <v>3173</v>
      </c>
      <c r="D1725" s="291" t="s">
        <v>56</v>
      </c>
      <c r="E1725" s="292">
        <v>16.149999999999999</v>
      </c>
      <c r="F1725" s="293">
        <v>13.45</v>
      </c>
      <c r="G1725" s="293">
        <v>29.6</v>
      </c>
    </row>
    <row r="1726" spans="1:7">
      <c r="A1726" s="285" t="s">
        <v>3174</v>
      </c>
      <c r="B1726" s="286" t="s">
        <v>3175</v>
      </c>
      <c r="C1726" s="287"/>
      <c r="D1726" s="288"/>
      <c r="E1726" s="294"/>
      <c r="F1726" s="294"/>
      <c r="G1726" s="294"/>
    </row>
    <row r="1727" spans="1:7">
      <c r="A1727" s="289" t="s">
        <v>3176</v>
      </c>
      <c r="B1727" s="290"/>
      <c r="C1727" s="289" t="s">
        <v>3177</v>
      </c>
      <c r="D1727" s="291" t="s">
        <v>56</v>
      </c>
      <c r="E1727" s="292">
        <v>5.32</v>
      </c>
      <c r="F1727" s="293">
        <v>9.7899999999999991</v>
      </c>
      <c r="G1727" s="293">
        <v>15.11</v>
      </c>
    </row>
    <row r="1728" spans="1:7">
      <c r="A1728" s="289" t="s">
        <v>3178</v>
      </c>
      <c r="B1728" s="290"/>
      <c r="C1728" s="289" t="s">
        <v>3179</v>
      </c>
      <c r="D1728" s="291" t="s">
        <v>81</v>
      </c>
      <c r="E1728" s="292">
        <v>2.1</v>
      </c>
      <c r="F1728" s="293">
        <v>1.74</v>
      </c>
      <c r="G1728" s="293">
        <v>3.84</v>
      </c>
    </row>
    <row r="1729" spans="1:7">
      <c r="A1729" s="289" t="s">
        <v>3180</v>
      </c>
      <c r="B1729" s="290"/>
      <c r="C1729" s="289" t="s">
        <v>3181</v>
      </c>
      <c r="D1729" s="291" t="s">
        <v>56</v>
      </c>
      <c r="E1729" s="292">
        <v>7.25</v>
      </c>
      <c r="F1729" s="293">
        <v>11.19</v>
      </c>
      <c r="G1729" s="293">
        <v>18.440000000000001</v>
      </c>
    </row>
    <row r="1730" spans="1:7">
      <c r="A1730" s="289" t="s">
        <v>3182</v>
      </c>
      <c r="B1730" s="290"/>
      <c r="C1730" s="289" t="s">
        <v>3183</v>
      </c>
      <c r="D1730" s="291" t="s">
        <v>81</v>
      </c>
      <c r="E1730" s="292">
        <v>1.91</v>
      </c>
      <c r="F1730" s="293">
        <v>1.4</v>
      </c>
      <c r="G1730" s="293">
        <v>3.31</v>
      </c>
    </row>
    <row r="1731" spans="1:7">
      <c r="A1731" s="285" t="s">
        <v>3184</v>
      </c>
      <c r="B1731" s="286" t="s">
        <v>3185</v>
      </c>
      <c r="C1731" s="287"/>
      <c r="D1731" s="288"/>
      <c r="E1731" s="294"/>
      <c r="F1731" s="294"/>
      <c r="G1731" s="294"/>
    </row>
    <row r="1732" spans="1:7">
      <c r="A1732" s="289" t="s">
        <v>3186</v>
      </c>
      <c r="B1732" s="290"/>
      <c r="C1732" s="289" t="s">
        <v>3187</v>
      </c>
      <c r="D1732" s="291" t="s">
        <v>56</v>
      </c>
      <c r="E1732" s="292">
        <v>2.9</v>
      </c>
      <c r="F1732" s="293">
        <v>13.45</v>
      </c>
      <c r="G1732" s="293">
        <v>16.350000000000001</v>
      </c>
    </row>
    <row r="1733" spans="1:7">
      <c r="A1733" s="285" t="s">
        <v>3188</v>
      </c>
      <c r="B1733" s="286" t="s">
        <v>3189</v>
      </c>
      <c r="C1733" s="287"/>
      <c r="D1733" s="288"/>
      <c r="E1733" s="294"/>
      <c r="F1733" s="294"/>
      <c r="G1733" s="294"/>
    </row>
    <row r="1734" spans="1:7">
      <c r="A1734" s="289" t="s">
        <v>3190</v>
      </c>
      <c r="B1734" s="290"/>
      <c r="C1734" s="289" t="s">
        <v>3191</v>
      </c>
      <c r="D1734" s="291" t="s">
        <v>56</v>
      </c>
      <c r="E1734" s="292">
        <v>7.77</v>
      </c>
      <c r="F1734" s="293">
        <v>25.13</v>
      </c>
      <c r="G1734" s="293">
        <v>32.9</v>
      </c>
    </row>
    <row r="1735" spans="1:7">
      <c r="A1735" s="289" t="s">
        <v>3192</v>
      </c>
      <c r="B1735" s="290"/>
      <c r="C1735" s="289" t="s">
        <v>3193</v>
      </c>
      <c r="D1735" s="291" t="s">
        <v>495</v>
      </c>
      <c r="E1735" s="292">
        <v>3.44</v>
      </c>
      <c r="F1735" s="293">
        <v>0</v>
      </c>
      <c r="G1735" s="293">
        <v>3.44</v>
      </c>
    </row>
    <row r="1736" spans="1:7">
      <c r="A1736" s="289" t="s">
        <v>3194</v>
      </c>
      <c r="B1736" s="290"/>
      <c r="C1736" s="289" t="s">
        <v>3195</v>
      </c>
      <c r="D1736" s="291" t="s">
        <v>495</v>
      </c>
      <c r="E1736" s="292">
        <v>2.57</v>
      </c>
      <c r="F1736" s="293">
        <v>0</v>
      </c>
      <c r="G1736" s="293">
        <v>2.57</v>
      </c>
    </row>
    <row r="1737" spans="1:7" ht="25.5">
      <c r="A1737" s="289" t="s">
        <v>7795</v>
      </c>
      <c r="B1737" s="290"/>
      <c r="C1737" s="289" t="s">
        <v>7796</v>
      </c>
      <c r="D1737" s="291" t="s">
        <v>56</v>
      </c>
      <c r="E1737" s="292">
        <v>69.13</v>
      </c>
      <c r="F1737" s="293">
        <v>128.56</v>
      </c>
      <c r="G1737" s="293">
        <v>197.69</v>
      </c>
    </row>
    <row r="1738" spans="1:7" ht="25.5">
      <c r="A1738" s="289" t="s">
        <v>7797</v>
      </c>
      <c r="B1738" s="290"/>
      <c r="C1738" s="289" t="s">
        <v>7798</v>
      </c>
      <c r="D1738" s="291" t="s">
        <v>56</v>
      </c>
      <c r="E1738" s="292">
        <v>306.73</v>
      </c>
      <c r="F1738" s="293">
        <v>148.97</v>
      </c>
      <c r="G1738" s="293">
        <v>455.7</v>
      </c>
    </row>
    <row r="1739" spans="1:7">
      <c r="A1739" s="285" t="s">
        <v>3196</v>
      </c>
      <c r="B1739" s="286" t="s">
        <v>3197</v>
      </c>
      <c r="C1739" s="287"/>
      <c r="D1739" s="288"/>
      <c r="E1739" s="294"/>
      <c r="F1739" s="294"/>
      <c r="G1739" s="294"/>
    </row>
    <row r="1740" spans="1:7">
      <c r="A1740" s="289" t="s">
        <v>3198</v>
      </c>
      <c r="B1740" s="290"/>
      <c r="C1740" s="289" t="s">
        <v>3199</v>
      </c>
      <c r="D1740" s="291" t="s">
        <v>81</v>
      </c>
      <c r="E1740" s="292">
        <v>1.18</v>
      </c>
      <c r="F1740" s="293">
        <v>1.01</v>
      </c>
      <c r="G1740" s="293">
        <v>2.19</v>
      </c>
    </row>
    <row r="1741" spans="1:7">
      <c r="A1741" s="289" t="s">
        <v>7799</v>
      </c>
      <c r="B1741" s="290"/>
      <c r="C1741" s="289" t="s">
        <v>7800</v>
      </c>
      <c r="D1741" s="291" t="s">
        <v>81</v>
      </c>
      <c r="E1741" s="292">
        <v>0.7</v>
      </c>
      <c r="F1741" s="293">
        <v>2.0099999999999998</v>
      </c>
      <c r="G1741" s="293">
        <v>2.71</v>
      </c>
    </row>
    <row r="1742" spans="1:7">
      <c r="A1742" s="285" t="s">
        <v>3200</v>
      </c>
      <c r="B1742" s="286" t="s">
        <v>3201</v>
      </c>
      <c r="C1742" s="287"/>
      <c r="D1742" s="288"/>
      <c r="E1742" s="294"/>
      <c r="F1742" s="294"/>
      <c r="G1742" s="294"/>
    </row>
    <row r="1743" spans="1:7">
      <c r="A1743" s="289" t="s">
        <v>3202</v>
      </c>
      <c r="B1743" s="290"/>
      <c r="C1743" s="289" t="s">
        <v>3203</v>
      </c>
      <c r="D1743" s="291" t="s">
        <v>56</v>
      </c>
      <c r="E1743" s="292">
        <v>5.03</v>
      </c>
      <c r="F1743" s="293">
        <v>13.45</v>
      </c>
      <c r="G1743" s="293">
        <v>18.48</v>
      </c>
    </row>
    <row r="1744" spans="1:7">
      <c r="A1744" s="289" t="s">
        <v>3204</v>
      </c>
      <c r="B1744" s="290"/>
      <c r="C1744" s="289" t="s">
        <v>3205</v>
      </c>
      <c r="D1744" s="291" t="s">
        <v>56</v>
      </c>
      <c r="E1744" s="292">
        <v>6.42</v>
      </c>
      <c r="F1744" s="293">
        <v>13.45</v>
      </c>
      <c r="G1744" s="293">
        <v>19.87</v>
      </c>
    </row>
    <row r="1745" spans="1:7">
      <c r="A1745" s="289" t="s">
        <v>3206</v>
      </c>
      <c r="B1745" s="290"/>
      <c r="C1745" s="289" t="s">
        <v>3207</v>
      </c>
      <c r="D1745" s="291" t="s">
        <v>56</v>
      </c>
      <c r="E1745" s="292">
        <v>7.37</v>
      </c>
      <c r="F1745" s="293">
        <v>13.45</v>
      </c>
      <c r="G1745" s="293">
        <v>20.82</v>
      </c>
    </row>
    <row r="1746" spans="1:7">
      <c r="A1746" s="289" t="s">
        <v>3208</v>
      </c>
      <c r="B1746" s="290"/>
      <c r="C1746" s="289" t="s">
        <v>3209</v>
      </c>
      <c r="D1746" s="291" t="s">
        <v>56</v>
      </c>
      <c r="E1746" s="292">
        <v>9.4</v>
      </c>
      <c r="F1746" s="293">
        <v>13.45</v>
      </c>
      <c r="G1746" s="293">
        <v>22.85</v>
      </c>
    </row>
    <row r="1747" spans="1:7">
      <c r="A1747" s="289" t="s">
        <v>3210</v>
      </c>
      <c r="B1747" s="290"/>
      <c r="C1747" s="289" t="s">
        <v>3211</v>
      </c>
      <c r="D1747" s="291" t="s">
        <v>56</v>
      </c>
      <c r="E1747" s="292">
        <v>7.26</v>
      </c>
      <c r="F1747" s="293">
        <v>13.45</v>
      </c>
      <c r="G1747" s="293">
        <v>20.71</v>
      </c>
    </row>
    <row r="1748" spans="1:7">
      <c r="A1748" s="289" t="s">
        <v>3212</v>
      </c>
      <c r="B1748" s="290"/>
      <c r="C1748" s="289" t="s">
        <v>3213</v>
      </c>
      <c r="D1748" s="291" t="s">
        <v>56</v>
      </c>
      <c r="E1748" s="292">
        <v>45.91</v>
      </c>
      <c r="F1748" s="293">
        <v>28.29</v>
      </c>
      <c r="G1748" s="293">
        <v>74.2</v>
      </c>
    </row>
    <row r="1749" spans="1:7">
      <c r="A1749" s="289" t="s">
        <v>3214</v>
      </c>
      <c r="B1749" s="290"/>
      <c r="C1749" s="289" t="s">
        <v>3215</v>
      </c>
      <c r="D1749" s="291" t="s">
        <v>56</v>
      </c>
      <c r="E1749" s="292">
        <v>13.74</v>
      </c>
      <c r="F1749" s="293">
        <v>13.45</v>
      </c>
      <c r="G1749" s="293">
        <v>27.19</v>
      </c>
    </row>
    <row r="1750" spans="1:7">
      <c r="A1750" s="289" t="s">
        <v>3216</v>
      </c>
      <c r="B1750" s="290"/>
      <c r="C1750" s="289" t="s">
        <v>3217</v>
      </c>
      <c r="D1750" s="291" t="s">
        <v>56</v>
      </c>
      <c r="E1750" s="292">
        <v>10.029999999999999</v>
      </c>
      <c r="F1750" s="293">
        <v>18.84</v>
      </c>
      <c r="G1750" s="293">
        <v>28.87</v>
      </c>
    </row>
    <row r="1751" spans="1:7" ht="25.5">
      <c r="A1751" s="289" t="s">
        <v>3218</v>
      </c>
      <c r="B1751" s="290"/>
      <c r="C1751" s="289" t="s">
        <v>7801</v>
      </c>
      <c r="D1751" s="291" t="s">
        <v>56</v>
      </c>
      <c r="E1751" s="292">
        <v>203</v>
      </c>
      <c r="F1751" s="293">
        <v>0</v>
      </c>
      <c r="G1751" s="293">
        <v>203</v>
      </c>
    </row>
    <row r="1752" spans="1:7" ht="38.25">
      <c r="A1752" s="289" t="s">
        <v>3219</v>
      </c>
      <c r="B1752" s="290"/>
      <c r="C1752" s="289" t="s">
        <v>7802</v>
      </c>
      <c r="D1752" s="291" t="s">
        <v>56</v>
      </c>
      <c r="E1752" s="292">
        <v>402.5</v>
      </c>
      <c r="F1752" s="293">
        <v>0</v>
      </c>
      <c r="G1752" s="293">
        <v>402.5</v>
      </c>
    </row>
    <row r="1753" spans="1:7">
      <c r="A1753" s="285" t="s">
        <v>3220</v>
      </c>
      <c r="B1753" s="286" t="s">
        <v>3221</v>
      </c>
      <c r="C1753" s="287"/>
      <c r="D1753" s="288"/>
      <c r="E1753" s="294"/>
      <c r="F1753" s="294"/>
      <c r="G1753" s="294"/>
    </row>
    <row r="1754" spans="1:7">
      <c r="A1754" s="289" t="s">
        <v>7803</v>
      </c>
      <c r="B1754" s="290"/>
      <c r="C1754" s="289" t="s">
        <v>7804</v>
      </c>
      <c r="D1754" s="291" t="s">
        <v>56</v>
      </c>
      <c r="E1754" s="292">
        <v>11.87</v>
      </c>
      <c r="F1754" s="293">
        <v>18.84</v>
      </c>
      <c r="G1754" s="293">
        <v>30.71</v>
      </c>
    </row>
    <row r="1755" spans="1:7">
      <c r="A1755" s="285" t="s">
        <v>3222</v>
      </c>
      <c r="B1755" s="286" t="s">
        <v>3223</v>
      </c>
      <c r="C1755" s="287"/>
      <c r="D1755" s="288"/>
      <c r="E1755" s="294"/>
      <c r="F1755" s="294"/>
      <c r="G1755" s="294"/>
    </row>
    <row r="1756" spans="1:7">
      <c r="A1756" s="289" t="s">
        <v>3224</v>
      </c>
      <c r="B1756" s="290"/>
      <c r="C1756" s="289" t="s">
        <v>3225</v>
      </c>
      <c r="D1756" s="291" t="s">
        <v>56</v>
      </c>
      <c r="E1756" s="292">
        <v>12.18</v>
      </c>
      <c r="F1756" s="293">
        <v>18.84</v>
      </c>
      <c r="G1756" s="293">
        <v>31.02</v>
      </c>
    </row>
    <row r="1757" spans="1:7">
      <c r="A1757" s="280" t="s">
        <v>3226</v>
      </c>
      <c r="B1757" s="281" t="s">
        <v>3227</v>
      </c>
      <c r="C1757" s="284"/>
      <c r="D1757" s="283"/>
      <c r="E1757" s="295"/>
      <c r="F1757" s="295"/>
      <c r="G1757" s="295"/>
    </row>
    <row r="1758" spans="1:7">
      <c r="A1758" s="285" t="s">
        <v>3228</v>
      </c>
      <c r="B1758" s="286" t="s">
        <v>3229</v>
      </c>
      <c r="C1758" s="287"/>
      <c r="D1758" s="288"/>
      <c r="E1758" s="294"/>
      <c r="F1758" s="294"/>
      <c r="G1758" s="294"/>
    </row>
    <row r="1759" spans="1:7">
      <c r="A1759" s="289" t="s">
        <v>3230</v>
      </c>
      <c r="B1759" s="290"/>
      <c r="C1759" s="289" t="s">
        <v>3231</v>
      </c>
      <c r="D1759" s="291" t="s">
        <v>106</v>
      </c>
      <c r="E1759" s="292">
        <v>111.94</v>
      </c>
      <c r="F1759" s="293">
        <v>34.86</v>
      </c>
      <c r="G1759" s="293">
        <v>146.80000000000001</v>
      </c>
    </row>
    <row r="1760" spans="1:7">
      <c r="A1760" s="289" t="s">
        <v>3232</v>
      </c>
      <c r="B1760" s="290"/>
      <c r="C1760" s="289" t="s">
        <v>3233</v>
      </c>
      <c r="D1760" s="291" t="s">
        <v>56</v>
      </c>
      <c r="E1760" s="292">
        <v>0</v>
      </c>
      <c r="F1760" s="293">
        <v>1.4</v>
      </c>
      <c r="G1760" s="293">
        <v>1.4</v>
      </c>
    </row>
    <row r="1761" spans="1:7">
      <c r="A1761" s="285" t="s">
        <v>3234</v>
      </c>
      <c r="B1761" s="286" t="s">
        <v>3235</v>
      </c>
      <c r="C1761" s="287"/>
      <c r="D1761" s="288"/>
      <c r="E1761" s="294"/>
      <c r="F1761" s="294"/>
      <c r="G1761" s="294"/>
    </row>
    <row r="1762" spans="1:7">
      <c r="A1762" s="289" t="s">
        <v>3236</v>
      </c>
      <c r="B1762" s="290"/>
      <c r="C1762" s="289" t="s">
        <v>3237</v>
      </c>
      <c r="D1762" s="291" t="s">
        <v>56</v>
      </c>
      <c r="E1762" s="292">
        <v>6.1</v>
      </c>
      <c r="F1762" s="293">
        <v>2.36</v>
      </c>
      <c r="G1762" s="293">
        <v>8.4600000000000009</v>
      </c>
    </row>
    <row r="1763" spans="1:7">
      <c r="A1763" s="289" t="s">
        <v>3238</v>
      </c>
      <c r="B1763" s="290"/>
      <c r="C1763" s="289" t="s">
        <v>3239</v>
      </c>
      <c r="D1763" s="291" t="s">
        <v>56</v>
      </c>
      <c r="E1763" s="292">
        <v>5.58</v>
      </c>
      <c r="F1763" s="293">
        <v>3.52</v>
      </c>
      <c r="G1763" s="293">
        <v>9.1</v>
      </c>
    </row>
    <row r="1764" spans="1:7">
      <c r="A1764" s="289" t="s">
        <v>3240</v>
      </c>
      <c r="B1764" s="290"/>
      <c r="C1764" s="289" t="s">
        <v>3241</v>
      </c>
      <c r="D1764" s="291" t="s">
        <v>56</v>
      </c>
      <c r="E1764" s="292">
        <v>39.42</v>
      </c>
      <c r="F1764" s="293">
        <v>4.49</v>
      </c>
      <c r="G1764" s="293">
        <v>43.91</v>
      </c>
    </row>
    <row r="1765" spans="1:7">
      <c r="A1765" s="289" t="s">
        <v>3242</v>
      </c>
      <c r="B1765" s="290"/>
      <c r="C1765" s="289" t="s">
        <v>3243</v>
      </c>
      <c r="D1765" s="291" t="s">
        <v>56</v>
      </c>
      <c r="E1765" s="292">
        <v>9.0500000000000007</v>
      </c>
      <c r="F1765" s="293">
        <v>3.52</v>
      </c>
      <c r="G1765" s="293">
        <v>12.57</v>
      </c>
    </row>
    <row r="1766" spans="1:7">
      <c r="A1766" s="289" t="s">
        <v>3244</v>
      </c>
      <c r="B1766" s="290"/>
      <c r="C1766" s="289" t="s">
        <v>3245</v>
      </c>
      <c r="D1766" s="291" t="s">
        <v>56</v>
      </c>
      <c r="E1766" s="292">
        <v>31.5</v>
      </c>
      <c r="F1766" s="293">
        <v>4.49</v>
      </c>
      <c r="G1766" s="293">
        <v>35.99</v>
      </c>
    </row>
    <row r="1767" spans="1:7">
      <c r="A1767" s="289" t="s">
        <v>3246</v>
      </c>
      <c r="B1767" s="290"/>
      <c r="C1767" s="289" t="s">
        <v>3247</v>
      </c>
      <c r="D1767" s="291" t="s">
        <v>56</v>
      </c>
      <c r="E1767" s="292">
        <v>5.9</v>
      </c>
      <c r="F1767" s="293">
        <v>3.52</v>
      </c>
      <c r="G1767" s="293">
        <v>9.42</v>
      </c>
    </row>
    <row r="1768" spans="1:7">
      <c r="A1768" s="289" t="s">
        <v>3248</v>
      </c>
      <c r="B1768" s="290"/>
      <c r="C1768" s="289" t="s">
        <v>3249</v>
      </c>
      <c r="D1768" s="291" t="s">
        <v>56</v>
      </c>
      <c r="E1768" s="292">
        <v>33.340000000000003</v>
      </c>
      <c r="F1768" s="293">
        <v>4.49</v>
      </c>
      <c r="G1768" s="293">
        <v>37.83</v>
      </c>
    </row>
    <row r="1769" spans="1:7">
      <c r="A1769" s="289" t="s">
        <v>3250</v>
      </c>
      <c r="B1769" s="290"/>
      <c r="C1769" s="289" t="s">
        <v>3251</v>
      </c>
      <c r="D1769" s="291" t="s">
        <v>56</v>
      </c>
      <c r="E1769" s="292">
        <v>5.84</v>
      </c>
      <c r="F1769" s="293">
        <v>0</v>
      </c>
      <c r="G1769" s="293">
        <v>5.84</v>
      </c>
    </row>
    <row r="1770" spans="1:7">
      <c r="A1770" s="285" t="s">
        <v>3252</v>
      </c>
      <c r="B1770" s="286" t="s">
        <v>3253</v>
      </c>
      <c r="C1770" s="287"/>
      <c r="D1770" s="288"/>
      <c r="E1770" s="294"/>
      <c r="F1770" s="294"/>
      <c r="G1770" s="294"/>
    </row>
    <row r="1771" spans="1:7">
      <c r="A1771" s="289" t="s">
        <v>3254</v>
      </c>
      <c r="B1771" s="290"/>
      <c r="C1771" s="289" t="s">
        <v>3255</v>
      </c>
      <c r="D1771" s="291" t="s">
        <v>13</v>
      </c>
      <c r="E1771" s="292">
        <v>33.31</v>
      </c>
      <c r="F1771" s="293">
        <v>2.59</v>
      </c>
      <c r="G1771" s="293">
        <v>35.9</v>
      </c>
    </row>
    <row r="1772" spans="1:7">
      <c r="A1772" s="289" t="s">
        <v>3256</v>
      </c>
      <c r="B1772" s="290"/>
      <c r="C1772" s="289" t="s">
        <v>3257</v>
      </c>
      <c r="D1772" s="291" t="s">
        <v>13</v>
      </c>
      <c r="E1772" s="292">
        <v>25.09</v>
      </c>
      <c r="F1772" s="293">
        <v>2.59</v>
      </c>
      <c r="G1772" s="293">
        <v>27.68</v>
      </c>
    </row>
    <row r="1773" spans="1:7">
      <c r="A1773" s="289" t="s">
        <v>3258</v>
      </c>
      <c r="B1773" s="290"/>
      <c r="C1773" s="289" t="s">
        <v>3259</v>
      </c>
      <c r="D1773" s="291" t="s">
        <v>13</v>
      </c>
      <c r="E1773" s="292">
        <v>24.36</v>
      </c>
      <c r="F1773" s="293">
        <v>2.59</v>
      </c>
      <c r="G1773" s="293">
        <v>26.95</v>
      </c>
    </row>
    <row r="1774" spans="1:7">
      <c r="A1774" s="289" t="s">
        <v>3260</v>
      </c>
      <c r="B1774" s="290"/>
      <c r="C1774" s="289" t="s">
        <v>3261</v>
      </c>
      <c r="D1774" s="291" t="s">
        <v>13</v>
      </c>
      <c r="E1774" s="292">
        <v>31.14</v>
      </c>
      <c r="F1774" s="293">
        <v>2.59</v>
      </c>
      <c r="G1774" s="293">
        <v>33.729999999999997</v>
      </c>
    </row>
    <row r="1775" spans="1:7">
      <c r="A1775" s="285" t="s">
        <v>3262</v>
      </c>
      <c r="B1775" s="286" t="s">
        <v>3263</v>
      </c>
      <c r="C1775" s="287"/>
      <c r="D1775" s="288"/>
      <c r="E1775" s="294"/>
      <c r="F1775" s="294"/>
      <c r="G1775" s="294"/>
    </row>
    <row r="1776" spans="1:7">
      <c r="A1776" s="289" t="s">
        <v>3264</v>
      </c>
      <c r="B1776" s="290"/>
      <c r="C1776" s="289" t="s">
        <v>3265</v>
      </c>
      <c r="D1776" s="291" t="s">
        <v>13</v>
      </c>
      <c r="E1776" s="292">
        <v>60.18</v>
      </c>
      <c r="F1776" s="293">
        <v>22.43</v>
      </c>
      <c r="G1776" s="293">
        <v>82.61</v>
      </c>
    </row>
    <row r="1777" spans="1:7">
      <c r="A1777" s="289" t="s">
        <v>3266</v>
      </c>
      <c r="B1777" s="290"/>
      <c r="C1777" s="289" t="s">
        <v>3267</v>
      </c>
      <c r="D1777" s="291" t="s">
        <v>13</v>
      </c>
      <c r="E1777" s="292">
        <v>63.44</v>
      </c>
      <c r="F1777" s="293">
        <v>22.43</v>
      </c>
      <c r="G1777" s="293">
        <v>85.87</v>
      </c>
    </row>
    <row r="1778" spans="1:7">
      <c r="A1778" s="289" t="s">
        <v>3268</v>
      </c>
      <c r="B1778" s="290"/>
      <c r="C1778" s="289" t="s">
        <v>3269</v>
      </c>
      <c r="D1778" s="291" t="s">
        <v>13</v>
      </c>
      <c r="E1778" s="292">
        <v>76.56</v>
      </c>
      <c r="F1778" s="293">
        <v>22.43</v>
      </c>
      <c r="G1778" s="293">
        <v>98.99</v>
      </c>
    </row>
    <row r="1779" spans="1:7">
      <c r="A1779" s="289" t="s">
        <v>7805</v>
      </c>
      <c r="B1779" s="290"/>
      <c r="C1779" s="289" t="s">
        <v>7806</v>
      </c>
      <c r="D1779" s="291" t="s">
        <v>13</v>
      </c>
      <c r="E1779" s="292">
        <v>141.12</v>
      </c>
      <c r="F1779" s="293">
        <v>2.52</v>
      </c>
      <c r="G1779" s="293">
        <v>143.63999999999999</v>
      </c>
    </row>
    <row r="1780" spans="1:7">
      <c r="A1780" s="289" t="s">
        <v>7807</v>
      </c>
      <c r="B1780" s="290"/>
      <c r="C1780" s="289" t="s">
        <v>7808</v>
      </c>
      <c r="D1780" s="291" t="s">
        <v>13</v>
      </c>
      <c r="E1780" s="292">
        <v>69.02</v>
      </c>
      <c r="F1780" s="293">
        <v>2.52</v>
      </c>
      <c r="G1780" s="293">
        <v>71.540000000000006</v>
      </c>
    </row>
    <row r="1781" spans="1:7">
      <c r="A1781" s="289" t="s">
        <v>3270</v>
      </c>
      <c r="B1781" s="290"/>
      <c r="C1781" s="289" t="s">
        <v>3271</v>
      </c>
      <c r="D1781" s="291" t="s">
        <v>13</v>
      </c>
      <c r="E1781" s="292">
        <v>82.05</v>
      </c>
      <c r="F1781" s="293">
        <v>22.43</v>
      </c>
      <c r="G1781" s="293">
        <v>104.48</v>
      </c>
    </row>
    <row r="1782" spans="1:7">
      <c r="A1782" s="289" t="s">
        <v>3272</v>
      </c>
      <c r="B1782" s="290"/>
      <c r="C1782" s="289" t="s">
        <v>3273</v>
      </c>
      <c r="D1782" s="291" t="s">
        <v>13</v>
      </c>
      <c r="E1782" s="292">
        <v>198.04</v>
      </c>
      <c r="F1782" s="293">
        <v>22.43</v>
      </c>
      <c r="G1782" s="293">
        <v>220.47</v>
      </c>
    </row>
    <row r="1783" spans="1:7">
      <c r="A1783" s="289" t="s">
        <v>3274</v>
      </c>
      <c r="B1783" s="290"/>
      <c r="C1783" s="289" t="s">
        <v>3275</v>
      </c>
      <c r="D1783" s="291" t="s">
        <v>13</v>
      </c>
      <c r="E1783" s="292">
        <v>40.64</v>
      </c>
      <c r="F1783" s="293">
        <v>22.43</v>
      </c>
      <c r="G1783" s="293">
        <v>63.07</v>
      </c>
    </row>
    <row r="1784" spans="1:7">
      <c r="A1784" s="285" t="s">
        <v>3276</v>
      </c>
      <c r="B1784" s="286" t="s">
        <v>3277</v>
      </c>
      <c r="C1784" s="287"/>
      <c r="D1784" s="288"/>
      <c r="E1784" s="294"/>
      <c r="F1784" s="294"/>
      <c r="G1784" s="294"/>
    </row>
    <row r="1785" spans="1:7">
      <c r="A1785" s="289" t="s">
        <v>3278</v>
      </c>
      <c r="B1785" s="290"/>
      <c r="C1785" s="289" t="s">
        <v>3279</v>
      </c>
      <c r="D1785" s="291" t="s">
        <v>81</v>
      </c>
      <c r="E1785" s="292">
        <v>19.670000000000002</v>
      </c>
      <c r="F1785" s="293">
        <v>22.43</v>
      </c>
      <c r="G1785" s="293">
        <v>42.1</v>
      </c>
    </row>
    <row r="1786" spans="1:7">
      <c r="A1786" s="289" t="s">
        <v>3280</v>
      </c>
      <c r="B1786" s="290"/>
      <c r="C1786" s="289" t="s">
        <v>3281</v>
      </c>
      <c r="D1786" s="291" t="s">
        <v>81</v>
      </c>
      <c r="E1786" s="292">
        <v>27.19</v>
      </c>
      <c r="F1786" s="293">
        <v>22.43</v>
      </c>
      <c r="G1786" s="293">
        <v>49.62</v>
      </c>
    </row>
    <row r="1787" spans="1:7">
      <c r="A1787" s="289" t="s">
        <v>3282</v>
      </c>
      <c r="B1787" s="290"/>
      <c r="C1787" s="289" t="s">
        <v>7809</v>
      </c>
      <c r="D1787" s="291" t="s">
        <v>81</v>
      </c>
      <c r="E1787" s="292">
        <v>30.55</v>
      </c>
      <c r="F1787" s="293">
        <v>22.43</v>
      </c>
      <c r="G1787" s="293">
        <v>52.98</v>
      </c>
    </row>
    <row r="1788" spans="1:7" ht="25.5">
      <c r="A1788" s="289" t="s">
        <v>3283</v>
      </c>
      <c r="B1788" s="290"/>
      <c r="C1788" s="289" t="s">
        <v>3284</v>
      </c>
      <c r="D1788" s="291" t="s">
        <v>81</v>
      </c>
      <c r="E1788" s="292">
        <v>102.89</v>
      </c>
      <c r="F1788" s="293">
        <v>35.979999999999997</v>
      </c>
      <c r="G1788" s="293">
        <v>138.87</v>
      </c>
    </row>
    <row r="1789" spans="1:7" ht="25.5">
      <c r="A1789" s="289" t="s">
        <v>3285</v>
      </c>
      <c r="B1789" s="290"/>
      <c r="C1789" s="289" t="s">
        <v>3286</v>
      </c>
      <c r="D1789" s="291" t="s">
        <v>56</v>
      </c>
      <c r="E1789" s="292">
        <v>166.75</v>
      </c>
      <c r="F1789" s="293">
        <v>0</v>
      </c>
      <c r="G1789" s="293">
        <v>166.75</v>
      </c>
    </row>
    <row r="1790" spans="1:7" ht="25.5">
      <c r="A1790" s="289" t="s">
        <v>3287</v>
      </c>
      <c r="B1790" s="290"/>
      <c r="C1790" s="289" t="s">
        <v>3288</v>
      </c>
      <c r="D1790" s="291" t="s">
        <v>56</v>
      </c>
      <c r="E1790" s="292">
        <v>155.88999999999999</v>
      </c>
      <c r="F1790" s="293">
        <v>0</v>
      </c>
      <c r="G1790" s="293">
        <v>155.88999999999999</v>
      </c>
    </row>
    <row r="1791" spans="1:7">
      <c r="A1791" s="289" t="s">
        <v>3289</v>
      </c>
      <c r="B1791" s="290"/>
      <c r="C1791" s="289" t="s">
        <v>3290</v>
      </c>
      <c r="D1791" s="291" t="s">
        <v>56</v>
      </c>
      <c r="E1791" s="292">
        <v>143.85</v>
      </c>
      <c r="F1791" s="293">
        <v>0</v>
      </c>
      <c r="G1791" s="293">
        <v>143.85</v>
      </c>
    </row>
    <row r="1792" spans="1:7">
      <c r="A1792" s="289" t="s">
        <v>3291</v>
      </c>
      <c r="B1792" s="290"/>
      <c r="C1792" s="289" t="s">
        <v>3292</v>
      </c>
      <c r="D1792" s="291" t="s">
        <v>81</v>
      </c>
      <c r="E1792" s="292">
        <v>31.21</v>
      </c>
      <c r="F1792" s="293">
        <v>0</v>
      </c>
      <c r="G1792" s="293">
        <v>31.21</v>
      </c>
    </row>
    <row r="1793" spans="1:7" ht="25.5">
      <c r="A1793" s="289" t="s">
        <v>3293</v>
      </c>
      <c r="B1793" s="290"/>
      <c r="C1793" s="289" t="s">
        <v>3294</v>
      </c>
      <c r="D1793" s="291" t="s">
        <v>56</v>
      </c>
      <c r="E1793" s="292">
        <v>150.78</v>
      </c>
      <c r="F1793" s="293">
        <v>0</v>
      </c>
      <c r="G1793" s="293">
        <v>150.78</v>
      </c>
    </row>
    <row r="1794" spans="1:7">
      <c r="A1794" s="289" t="s">
        <v>3295</v>
      </c>
      <c r="B1794" s="290"/>
      <c r="C1794" s="289" t="s">
        <v>7810</v>
      </c>
      <c r="D1794" s="291" t="s">
        <v>56</v>
      </c>
      <c r="E1794" s="292">
        <v>257.54000000000002</v>
      </c>
      <c r="F1794" s="293">
        <v>46.28</v>
      </c>
      <c r="G1794" s="293">
        <v>303.82</v>
      </c>
    </row>
    <row r="1795" spans="1:7">
      <c r="A1795" s="289" t="s">
        <v>3296</v>
      </c>
      <c r="B1795" s="290"/>
      <c r="C1795" s="289" t="s">
        <v>3297</v>
      </c>
      <c r="D1795" s="291" t="s">
        <v>56</v>
      </c>
      <c r="E1795" s="292">
        <v>184.96</v>
      </c>
      <c r="F1795" s="293">
        <v>0</v>
      </c>
      <c r="G1795" s="293">
        <v>184.96</v>
      </c>
    </row>
    <row r="1796" spans="1:7" ht="25.5">
      <c r="A1796" s="289" t="s">
        <v>3298</v>
      </c>
      <c r="B1796" s="290"/>
      <c r="C1796" s="289" t="s">
        <v>3299</v>
      </c>
      <c r="D1796" s="291" t="s">
        <v>56</v>
      </c>
      <c r="E1796" s="292">
        <v>1367.59</v>
      </c>
      <c r="F1796" s="293">
        <v>69.09</v>
      </c>
      <c r="G1796" s="293">
        <v>1436.68</v>
      </c>
    </row>
    <row r="1797" spans="1:7" ht="25.5">
      <c r="A1797" s="289" t="s">
        <v>3300</v>
      </c>
      <c r="B1797" s="290"/>
      <c r="C1797" s="289" t="s">
        <v>3301</v>
      </c>
      <c r="D1797" s="291" t="s">
        <v>56</v>
      </c>
      <c r="E1797" s="292">
        <v>913.43</v>
      </c>
      <c r="F1797" s="293">
        <v>69.09</v>
      </c>
      <c r="G1797" s="293">
        <v>982.52</v>
      </c>
    </row>
    <row r="1798" spans="1:7">
      <c r="A1798" s="289" t="s">
        <v>3302</v>
      </c>
      <c r="B1798" s="290"/>
      <c r="C1798" s="289" t="s">
        <v>3303</v>
      </c>
      <c r="D1798" s="291" t="s">
        <v>56</v>
      </c>
      <c r="E1798" s="292">
        <v>308.18</v>
      </c>
      <c r="F1798" s="293">
        <v>27.13</v>
      </c>
      <c r="G1798" s="293">
        <v>335.31</v>
      </c>
    </row>
    <row r="1799" spans="1:7">
      <c r="A1799" s="289" t="s">
        <v>3304</v>
      </c>
      <c r="B1799" s="290"/>
      <c r="C1799" s="289" t="s">
        <v>3305</v>
      </c>
      <c r="D1799" s="291" t="s">
        <v>56</v>
      </c>
      <c r="E1799" s="292">
        <v>436.71</v>
      </c>
      <c r="F1799" s="293">
        <v>23.56</v>
      </c>
      <c r="G1799" s="293">
        <v>460.27</v>
      </c>
    </row>
    <row r="1800" spans="1:7">
      <c r="A1800" s="289" t="s">
        <v>3306</v>
      </c>
      <c r="B1800" s="290"/>
      <c r="C1800" s="289" t="s">
        <v>3307</v>
      </c>
      <c r="D1800" s="291" t="s">
        <v>56</v>
      </c>
      <c r="E1800" s="292">
        <v>1247.22</v>
      </c>
      <c r="F1800" s="293">
        <v>54.21</v>
      </c>
      <c r="G1800" s="293">
        <v>1301.43</v>
      </c>
    </row>
    <row r="1801" spans="1:7">
      <c r="A1801" s="289" t="s">
        <v>3308</v>
      </c>
      <c r="B1801" s="290"/>
      <c r="C1801" s="289" t="s">
        <v>3309</v>
      </c>
      <c r="D1801" s="291" t="s">
        <v>56</v>
      </c>
      <c r="E1801" s="292">
        <v>67.12</v>
      </c>
      <c r="F1801" s="293">
        <v>67.77</v>
      </c>
      <c r="G1801" s="293">
        <v>134.88999999999999</v>
      </c>
    </row>
    <row r="1802" spans="1:7">
      <c r="A1802" s="289" t="s">
        <v>3310</v>
      </c>
      <c r="B1802" s="290"/>
      <c r="C1802" s="289" t="s">
        <v>3311</v>
      </c>
      <c r="D1802" s="291" t="s">
        <v>81</v>
      </c>
      <c r="E1802" s="292">
        <v>103.36</v>
      </c>
      <c r="F1802" s="293">
        <v>36.22</v>
      </c>
      <c r="G1802" s="293">
        <v>139.58000000000001</v>
      </c>
    </row>
    <row r="1803" spans="1:7">
      <c r="A1803" s="285" t="s">
        <v>3312</v>
      </c>
      <c r="B1803" s="286" t="s">
        <v>7811</v>
      </c>
      <c r="C1803" s="287"/>
      <c r="D1803" s="288"/>
      <c r="E1803" s="294"/>
      <c r="F1803" s="294"/>
      <c r="G1803" s="294"/>
    </row>
    <row r="1804" spans="1:7" ht="25.5">
      <c r="A1804" s="289" t="s">
        <v>3313</v>
      </c>
      <c r="B1804" s="290"/>
      <c r="C1804" s="289" t="s">
        <v>3314</v>
      </c>
      <c r="D1804" s="291" t="s">
        <v>13</v>
      </c>
      <c r="E1804" s="292">
        <v>113.69</v>
      </c>
      <c r="F1804" s="293">
        <v>108.8</v>
      </c>
      <c r="G1804" s="293">
        <v>222.49</v>
      </c>
    </row>
    <row r="1805" spans="1:7" ht="25.5">
      <c r="A1805" s="289" t="s">
        <v>3315</v>
      </c>
      <c r="B1805" s="290"/>
      <c r="C1805" s="289" t="s">
        <v>3316</v>
      </c>
      <c r="D1805" s="291" t="s">
        <v>13</v>
      </c>
      <c r="E1805" s="292">
        <v>463.29</v>
      </c>
      <c r="F1805" s="293">
        <v>133.96</v>
      </c>
      <c r="G1805" s="293">
        <v>597.25</v>
      </c>
    </row>
    <row r="1806" spans="1:7" ht="25.5">
      <c r="A1806" s="289" t="s">
        <v>3317</v>
      </c>
      <c r="B1806" s="290"/>
      <c r="C1806" s="289" t="s">
        <v>3318</v>
      </c>
      <c r="D1806" s="291" t="s">
        <v>13</v>
      </c>
      <c r="E1806" s="292">
        <v>1325.64</v>
      </c>
      <c r="F1806" s="293">
        <v>242.76</v>
      </c>
      <c r="G1806" s="293">
        <v>1568.4</v>
      </c>
    </row>
    <row r="1807" spans="1:7" ht="25.5">
      <c r="A1807" s="289" t="s">
        <v>3319</v>
      </c>
      <c r="B1807" s="290"/>
      <c r="C1807" s="289" t="s">
        <v>3320</v>
      </c>
      <c r="D1807" s="291" t="s">
        <v>13</v>
      </c>
      <c r="E1807" s="292">
        <v>1783.85</v>
      </c>
      <c r="F1807" s="293">
        <v>658.24</v>
      </c>
      <c r="G1807" s="293">
        <v>2442.09</v>
      </c>
    </row>
    <row r="1808" spans="1:7" ht="25.5">
      <c r="A1808" s="289" t="s">
        <v>3321</v>
      </c>
      <c r="B1808" s="290"/>
      <c r="C1808" s="289" t="s">
        <v>3322</v>
      </c>
      <c r="D1808" s="291" t="s">
        <v>13</v>
      </c>
      <c r="E1808" s="292">
        <v>3468.44</v>
      </c>
      <c r="F1808" s="293">
        <v>1316.48</v>
      </c>
      <c r="G1808" s="293">
        <v>4784.92</v>
      </c>
    </row>
    <row r="1809" spans="1:7" ht="25.5">
      <c r="A1809" s="289" t="s">
        <v>3323</v>
      </c>
      <c r="B1809" s="290"/>
      <c r="C1809" s="289" t="s">
        <v>3324</v>
      </c>
      <c r="D1809" s="291" t="s">
        <v>13</v>
      </c>
      <c r="E1809" s="292">
        <v>5096.79</v>
      </c>
      <c r="F1809" s="293">
        <v>1528.64</v>
      </c>
      <c r="G1809" s="293">
        <v>6625.43</v>
      </c>
    </row>
    <row r="1810" spans="1:7">
      <c r="A1810" s="285" t="s">
        <v>3325</v>
      </c>
      <c r="B1810" s="286" t="s">
        <v>3326</v>
      </c>
      <c r="C1810" s="287"/>
      <c r="D1810" s="288"/>
      <c r="E1810" s="294"/>
      <c r="F1810" s="294"/>
      <c r="G1810" s="294"/>
    </row>
    <row r="1811" spans="1:7">
      <c r="A1811" s="289" t="s">
        <v>3327</v>
      </c>
      <c r="B1811" s="290"/>
      <c r="C1811" s="289" t="s">
        <v>3328</v>
      </c>
      <c r="D1811" s="291" t="s">
        <v>56</v>
      </c>
      <c r="E1811" s="292">
        <v>4.88</v>
      </c>
      <c r="F1811" s="293">
        <v>5.43</v>
      </c>
      <c r="G1811" s="293">
        <v>10.31</v>
      </c>
    </row>
    <row r="1812" spans="1:7">
      <c r="A1812" s="289" t="s">
        <v>3329</v>
      </c>
      <c r="B1812" s="290"/>
      <c r="C1812" s="289" t="s">
        <v>3330</v>
      </c>
      <c r="D1812" s="291" t="s">
        <v>56</v>
      </c>
      <c r="E1812" s="292">
        <v>44.09</v>
      </c>
      <c r="F1812" s="293">
        <v>7.53</v>
      </c>
      <c r="G1812" s="293">
        <v>51.62</v>
      </c>
    </row>
    <row r="1813" spans="1:7">
      <c r="A1813" s="289" t="s">
        <v>3331</v>
      </c>
      <c r="B1813" s="290"/>
      <c r="C1813" s="289" t="s">
        <v>3332</v>
      </c>
      <c r="D1813" s="291" t="s">
        <v>81</v>
      </c>
      <c r="E1813" s="292">
        <v>10.96</v>
      </c>
      <c r="F1813" s="293">
        <v>0</v>
      </c>
      <c r="G1813" s="293">
        <v>10.96</v>
      </c>
    </row>
    <row r="1814" spans="1:7">
      <c r="A1814" s="289" t="s">
        <v>3333</v>
      </c>
      <c r="B1814" s="290"/>
      <c r="C1814" s="289" t="s">
        <v>3334</v>
      </c>
      <c r="D1814" s="291" t="s">
        <v>56</v>
      </c>
      <c r="E1814" s="292">
        <v>1.31</v>
      </c>
      <c r="F1814" s="293">
        <v>11.39</v>
      </c>
      <c r="G1814" s="293">
        <v>12.7</v>
      </c>
    </row>
    <row r="1815" spans="1:7">
      <c r="A1815" s="289" t="s">
        <v>3335</v>
      </c>
      <c r="B1815" s="290"/>
      <c r="C1815" s="289" t="s">
        <v>3336</v>
      </c>
      <c r="D1815" s="291" t="s">
        <v>56</v>
      </c>
      <c r="E1815" s="292">
        <v>1.37</v>
      </c>
      <c r="F1815" s="293">
        <v>15.26</v>
      </c>
      <c r="G1815" s="293">
        <v>16.63</v>
      </c>
    </row>
    <row r="1816" spans="1:7">
      <c r="A1816" s="289" t="s">
        <v>3337</v>
      </c>
      <c r="B1816" s="290"/>
      <c r="C1816" s="289" t="s">
        <v>3338</v>
      </c>
      <c r="D1816" s="291" t="s">
        <v>13</v>
      </c>
      <c r="E1816" s="292">
        <v>234.45</v>
      </c>
      <c r="F1816" s="293">
        <v>124.16</v>
      </c>
      <c r="G1816" s="293">
        <v>358.61</v>
      </c>
    </row>
    <row r="1817" spans="1:7">
      <c r="A1817" s="289" t="s">
        <v>3339</v>
      </c>
      <c r="B1817" s="290"/>
      <c r="C1817" s="289" t="s">
        <v>3340</v>
      </c>
      <c r="D1817" s="291" t="s">
        <v>56</v>
      </c>
      <c r="E1817" s="292">
        <v>534.42999999999995</v>
      </c>
      <c r="F1817" s="293">
        <v>15.47</v>
      </c>
      <c r="G1817" s="293">
        <v>549.9</v>
      </c>
    </row>
    <row r="1818" spans="1:7">
      <c r="A1818" s="280" t="s">
        <v>3341</v>
      </c>
      <c r="B1818" s="281" t="s">
        <v>3342</v>
      </c>
      <c r="C1818" s="284"/>
      <c r="D1818" s="283"/>
      <c r="E1818" s="295"/>
      <c r="F1818" s="295"/>
      <c r="G1818" s="295"/>
    </row>
    <row r="1819" spans="1:7">
      <c r="A1819" s="285" t="s">
        <v>3343</v>
      </c>
      <c r="B1819" s="286" t="s">
        <v>3344</v>
      </c>
      <c r="C1819" s="287"/>
      <c r="D1819" s="288"/>
      <c r="E1819" s="294"/>
      <c r="F1819" s="294"/>
      <c r="G1819" s="294"/>
    </row>
    <row r="1820" spans="1:7">
      <c r="A1820" s="289" t="s">
        <v>3345</v>
      </c>
      <c r="B1820" s="290"/>
      <c r="C1820" s="289" t="s">
        <v>3346</v>
      </c>
      <c r="D1820" s="291" t="s">
        <v>56</v>
      </c>
      <c r="E1820" s="292">
        <v>27.97</v>
      </c>
      <c r="F1820" s="293">
        <v>4.6399999999999997</v>
      </c>
      <c r="G1820" s="293">
        <v>32.61</v>
      </c>
    </row>
    <row r="1821" spans="1:7">
      <c r="A1821" s="289" t="s">
        <v>3347</v>
      </c>
      <c r="B1821" s="290"/>
      <c r="C1821" s="289" t="s">
        <v>3348</v>
      </c>
      <c r="D1821" s="291" t="s">
        <v>262</v>
      </c>
      <c r="E1821" s="292">
        <v>1029.49</v>
      </c>
      <c r="F1821" s="293">
        <v>111.27</v>
      </c>
      <c r="G1821" s="293">
        <v>1140.76</v>
      </c>
    </row>
    <row r="1822" spans="1:7">
      <c r="A1822" s="289" t="s">
        <v>3349</v>
      </c>
      <c r="B1822" s="290"/>
      <c r="C1822" s="289" t="s">
        <v>3350</v>
      </c>
      <c r="D1822" s="291" t="s">
        <v>13</v>
      </c>
      <c r="E1822" s="292">
        <v>1367.26</v>
      </c>
      <c r="F1822" s="293">
        <v>1397.4</v>
      </c>
      <c r="G1822" s="293">
        <v>2764.66</v>
      </c>
    </row>
    <row r="1823" spans="1:7">
      <c r="A1823" s="289" t="s">
        <v>3351</v>
      </c>
      <c r="B1823" s="290"/>
      <c r="C1823" s="289" t="s">
        <v>3352</v>
      </c>
      <c r="D1823" s="291" t="s">
        <v>262</v>
      </c>
      <c r="E1823" s="292">
        <v>762.42</v>
      </c>
      <c r="F1823" s="293">
        <v>111.27</v>
      </c>
      <c r="G1823" s="293">
        <v>873.69</v>
      </c>
    </row>
    <row r="1824" spans="1:7">
      <c r="A1824" s="289" t="s">
        <v>3353</v>
      </c>
      <c r="B1824" s="290"/>
      <c r="C1824" s="289" t="s">
        <v>3354</v>
      </c>
      <c r="D1824" s="291" t="s">
        <v>56</v>
      </c>
      <c r="E1824" s="292">
        <v>86.36</v>
      </c>
      <c r="F1824" s="293">
        <v>21.51</v>
      </c>
      <c r="G1824" s="293">
        <v>107.87</v>
      </c>
    </row>
    <row r="1825" spans="1:7">
      <c r="A1825" s="285" t="s">
        <v>3355</v>
      </c>
      <c r="B1825" s="286" t="s">
        <v>3356</v>
      </c>
      <c r="C1825" s="287"/>
      <c r="D1825" s="288"/>
      <c r="E1825" s="294"/>
      <c r="F1825" s="294"/>
      <c r="G1825" s="294"/>
    </row>
    <row r="1826" spans="1:7">
      <c r="A1826" s="289" t="s">
        <v>3357</v>
      </c>
      <c r="B1826" s="290"/>
      <c r="C1826" s="289" t="s">
        <v>3358</v>
      </c>
      <c r="D1826" s="291" t="s">
        <v>13</v>
      </c>
      <c r="E1826" s="292">
        <v>2765.75</v>
      </c>
      <c r="F1826" s="293">
        <v>0</v>
      </c>
      <c r="G1826" s="293">
        <v>2765.75</v>
      </c>
    </row>
    <row r="1827" spans="1:7">
      <c r="A1827" s="285" t="s">
        <v>3359</v>
      </c>
      <c r="B1827" s="286" t="s">
        <v>3360</v>
      </c>
      <c r="C1827" s="287"/>
      <c r="D1827" s="288"/>
      <c r="E1827" s="294"/>
      <c r="F1827" s="294"/>
      <c r="G1827" s="294"/>
    </row>
    <row r="1828" spans="1:7">
      <c r="A1828" s="289" t="s">
        <v>3361</v>
      </c>
      <c r="B1828" s="290"/>
      <c r="C1828" s="289" t="s">
        <v>3362</v>
      </c>
      <c r="D1828" s="291" t="s">
        <v>81</v>
      </c>
      <c r="E1828" s="292">
        <v>88.49</v>
      </c>
      <c r="F1828" s="293">
        <v>67.099999999999994</v>
      </c>
      <c r="G1828" s="293">
        <v>155.59</v>
      </c>
    </row>
    <row r="1829" spans="1:7">
      <c r="A1829" s="289" t="s">
        <v>3363</v>
      </c>
      <c r="B1829" s="290"/>
      <c r="C1829" s="289" t="s">
        <v>7812</v>
      </c>
      <c r="D1829" s="291" t="s">
        <v>13</v>
      </c>
      <c r="E1829" s="292">
        <v>318.14</v>
      </c>
      <c r="F1829" s="293">
        <v>14.93</v>
      </c>
      <c r="G1829" s="293">
        <v>333.07</v>
      </c>
    </row>
    <row r="1830" spans="1:7">
      <c r="A1830" s="289" t="s">
        <v>3364</v>
      </c>
      <c r="B1830" s="290"/>
      <c r="C1830" s="289" t="s">
        <v>3365</v>
      </c>
      <c r="D1830" s="291" t="s">
        <v>56</v>
      </c>
      <c r="E1830" s="292">
        <v>111.57</v>
      </c>
      <c r="F1830" s="293">
        <v>40.700000000000003</v>
      </c>
      <c r="G1830" s="293">
        <v>152.27000000000001</v>
      </c>
    </row>
    <row r="1831" spans="1:7">
      <c r="A1831" s="289" t="s">
        <v>3366</v>
      </c>
      <c r="B1831" s="290"/>
      <c r="C1831" s="289" t="s">
        <v>7813</v>
      </c>
      <c r="D1831" s="291" t="s">
        <v>13</v>
      </c>
      <c r="E1831" s="292">
        <v>369.87</v>
      </c>
      <c r="F1831" s="293">
        <v>21</v>
      </c>
      <c r="G1831" s="293">
        <v>390.87</v>
      </c>
    </row>
    <row r="1832" spans="1:7">
      <c r="A1832" s="289" t="s">
        <v>3367</v>
      </c>
      <c r="B1832" s="290"/>
      <c r="C1832" s="289" t="s">
        <v>7814</v>
      </c>
      <c r="D1832" s="291" t="s">
        <v>13</v>
      </c>
      <c r="E1832" s="292">
        <v>587.73</v>
      </c>
      <c r="F1832" s="293">
        <v>31.5</v>
      </c>
      <c r="G1832" s="293">
        <v>619.23</v>
      </c>
    </row>
    <row r="1833" spans="1:7">
      <c r="A1833" s="285" t="s">
        <v>3368</v>
      </c>
      <c r="B1833" s="286" t="s">
        <v>3369</v>
      </c>
      <c r="C1833" s="287"/>
      <c r="D1833" s="288"/>
      <c r="E1833" s="294"/>
      <c r="F1833" s="294"/>
      <c r="G1833" s="294"/>
    </row>
    <row r="1834" spans="1:7">
      <c r="A1834" s="289" t="s">
        <v>3370</v>
      </c>
      <c r="B1834" s="290"/>
      <c r="C1834" s="289" t="s">
        <v>3371</v>
      </c>
      <c r="D1834" s="291" t="s">
        <v>262</v>
      </c>
      <c r="E1834" s="292">
        <v>3740.14</v>
      </c>
      <c r="F1834" s="293">
        <v>148.36000000000001</v>
      </c>
      <c r="G1834" s="293">
        <v>3888.5</v>
      </c>
    </row>
    <row r="1835" spans="1:7">
      <c r="A1835" s="289" t="s">
        <v>3372</v>
      </c>
      <c r="B1835" s="290"/>
      <c r="C1835" s="289" t="s">
        <v>3373</v>
      </c>
      <c r="D1835" s="291" t="s">
        <v>262</v>
      </c>
      <c r="E1835" s="292">
        <v>1409.53</v>
      </c>
      <c r="F1835" s="293">
        <v>148.36000000000001</v>
      </c>
      <c r="G1835" s="293">
        <v>1557.89</v>
      </c>
    </row>
    <row r="1836" spans="1:7">
      <c r="A1836" s="289" t="s">
        <v>3374</v>
      </c>
      <c r="B1836" s="290"/>
      <c r="C1836" s="289" t="s">
        <v>3375</v>
      </c>
      <c r="D1836" s="291" t="s">
        <v>262</v>
      </c>
      <c r="E1836" s="292">
        <v>760.98</v>
      </c>
      <c r="F1836" s="293">
        <v>148.36000000000001</v>
      </c>
      <c r="G1836" s="293">
        <v>909.34</v>
      </c>
    </row>
    <row r="1837" spans="1:7">
      <c r="A1837" s="289" t="s">
        <v>3376</v>
      </c>
      <c r="B1837" s="290"/>
      <c r="C1837" s="289" t="s">
        <v>3377</v>
      </c>
      <c r="D1837" s="291" t="s">
        <v>262</v>
      </c>
      <c r="E1837" s="292">
        <v>1313.16</v>
      </c>
      <c r="F1837" s="293">
        <v>148.36000000000001</v>
      </c>
      <c r="G1837" s="293">
        <v>1461.52</v>
      </c>
    </row>
    <row r="1838" spans="1:7">
      <c r="A1838" s="285" t="s">
        <v>3378</v>
      </c>
      <c r="B1838" s="286" t="s">
        <v>3379</v>
      </c>
      <c r="C1838" s="287"/>
      <c r="D1838" s="288"/>
      <c r="E1838" s="294"/>
      <c r="F1838" s="294"/>
      <c r="G1838" s="294"/>
    </row>
    <row r="1839" spans="1:7">
      <c r="A1839" s="289" t="s">
        <v>3380</v>
      </c>
      <c r="B1839" s="290"/>
      <c r="C1839" s="289" t="s">
        <v>3381</v>
      </c>
      <c r="D1839" s="291" t="s">
        <v>262</v>
      </c>
      <c r="E1839" s="292">
        <v>2984.61</v>
      </c>
      <c r="F1839" s="293">
        <v>235.83</v>
      </c>
      <c r="G1839" s="293">
        <v>3220.44</v>
      </c>
    </row>
    <row r="1840" spans="1:7">
      <c r="A1840" s="289" t="s">
        <v>3382</v>
      </c>
      <c r="B1840" s="290"/>
      <c r="C1840" s="289" t="s">
        <v>3383</v>
      </c>
      <c r="D1840" s="291" t="s">
        <v>262</v>
      </c>
      <c r="E1840" s="292">
        <v>4569.6499999999996</v>
      </c>
      <c r="F1840" s="293">
        <v>235.83</v>
      </c>
      <c r="G1840" s="293">
        <v>4805.4799999999996</v>
      </c>
    </row>
    <row r="1841" spans="1:7">
      <c r="A1841" s="289" t="s">
        <v>3384</v>
      </c>
      <c r="B1841" s="290"/>
      <c r="C1841" s="289" t="s">
        <v>3385</v>
      </c>
      <c r="D1841" s="291" t="s">
        <v>13</v>
      </c>
      <c r="E1841" s="292">
        <v>1507.62</v>
      </c>
      <c r="F1841" s="293">
        <v>34.82</v>
      </c>
      <c r="G1841" s="293">
        <v>1542.44</v>
      </c>
    </row>
    <row r="1842" spans="1:7">
      <c r="A1842" s="289" t="s">
        <v>3386</v>
      </c>
      <c r="B1842" s="290"/>
      <c r="C1842" s="289" t="s">
        <v>3387</v>
      </c>
      <c r="D1842" s="291" t="s">
        <v>13</v>
      </c>
      <c r="E1842" s="292">
        <v>979.3</v>
      </c>
      <c r="F1842" s="293">
        <v>34.82</v>
      </c>
      <c r="G1842" s="293">
        <v>1014.12</v>
      </c>
    </row>
    <row r="1843" spans="1:7">
      <c r="A1843" s="285" t="s">
        <v>3388</v>
      </c>
      <c r="B1843" s="286" t="s">
        <v>3389</v>
      </c>
      <c r="C1843" s="287"/>
      <c r="D1843" s="288"/>
      <c r="E1843" s="294"/>
      <c r="F1843" s="294"/>
      <c r="G1843" s="294"/>
    </row>
    <row r="1844" spans="1:7">
      <c r="A1844" s="289" t="s">
        <v>3390</v>
      </c>
      <c r="B1844" s="290"/>
      <c r="C1844" s="289" t="s">
        <v>3391</v>
      </c>
      <c r="D1844" s="291" t="s">
        <v>56</v>
      </c>
      <c r="E1844" s="292">
        <v>10.53</v>
      </c>
      <c r="F1844" s="293">
        <v>0</v>
      </c>
      <c r="G1844" s="293">
        <v>10.53</v>
      </c>
    </row>
    <row r="1845" spans="1:7" ht="25.5">
      <c r="A1845" s="289" t="s">
        <v>3392</v>
      </c>
      <c r="B1845" s="290"/>
      <c r="C1845" s="289" t="s">
        <v>7815</v>
      </c>
      <c r="D1845" s="291" t="s">
        <v>13</v>
      </c>
      <c r="E1845" s="292">
        <v>546.72</v>
      </c>
      <c r="F1845" s="293">
        <v>23.19</v>
      </c>
      <c r="G1845" s="293">
        <v>569.91</v>
      </c>
    </row>
    <row r="1846" spans="1:7">
      <c r="A1846" s="280" t="s">
        <v>3393</v>
      </c>
      <c r="B1846" s="281" t="s">
        <v>3394</v>
      </c>
      <c r="C1846" s="284"/>
      <c r="D1846" s="283"/>
      <c r="E1846" s="295"/>
      <c r="F1846" s="295"/>
      <c r="G1846" s="295"/>
    </row>
    <row r="1847" spans="1:7">
      <c r="A1847" s="285" t="s">
        <v>3395</v>
      </c>
      <c r="B1847" s="286" t="s">
        <v>3396</v>
      </c>
      <c r="C1847" s="287"/>
      <c r="D1847" s="288"/>
      <c r="E1847" s="294"/>
      <c r="F1847" s="294"/>
      <c r="G1847" s="294"/>
    </row>
    <row r="1848" spans="1:7">
      <c r="A1848" s="289" t="s">
        <v>3397</v>
      </c>
      <c r="B1848" s="290"/>
      <c r="C1848" s="289" t="s">
        <v>3398</v>
      </c>
      <c r="D1848" s="291" t="s">
        <v>262</v>
      </c>
      <c r="E1848" s="292">
        <v>92940.11</v>
      </c>
      <c r="F1848" s="293">
        <v>181.74</v>
      </c>
      <c r="G1848" s="293">
        <v>93121.85</v>
      </c>
    </row>
    <row r="1849" spans="1:7">
      <c r="A1849" s="289" t="s">
        <v>3399</v>
      </c>
      <c r="B1849" s="290"/>
      <c r="C1849" s="289" t="s">
        <v>3400</v>
      </c>
      <c r="D1849" s="291" t="s">
        <v>262</v>
      </c>
      <c r="E1849" s="292">
        <v>69709.84</v>
      </c>
      <c r="F1849" s="293">
        <v>181.74</v>
      </c>
      <c r="G1849" s="293">
        <v>69891.58</v>
      </c>
    </row>
    <row r="1850" spans="1:7">
      <c r="A1850" s="289" t="s">
        <v>3401</v>
      </c>
      <c r="B1850" s="290"/>
      <c r="C1850" s="289" t="s">
        <v>3402</v>
      </c>
      <c r="D1850" s="291" t="s">
        <v>262</v>
      </c>
      <c r="E1850" s="292">
        <v>82553.570000000007</v>
      </c>
      <c r="F1850" s="293">
        <v>363.48</v>
      </c>
      <c r="G1850" s="293">
        <v>82917.05</v>
      </c>
    </row>
    <row r="1851" spans="1:7">
      <c r="A1851" s="285" t="s">
        <v>3403</v>
      </c>
      <c r="B1851" s="286" t="s">
        <v>3404</v>
      </c>
      <c r="C1851" s="287"/>
      <c r="D1851" s="288"/>
      <c r="E1851" s="294"/>
      <c r="F1851" s="294"/>
      <c r="G1851" s="294"/>
    </row>
    <row r="1852" spans="1:7">
      <c r="A1852" s="289" t="s">
        <v>3405</v>
      </c>
      <c r="B1852" s="290"/>
      <c r="C1852" s="289" t="s">
        <v>3406</v>
      </c>
      <c r="D1852" s="291" t="s">
        <v>13</v>
      </c>
      <c r="E1852" s="292">
        <v>115.08</v>
      </c>
      <c r="F1852" s="293">
        <v>118.75</v>
      </c>
      <c r="G1852" s="293">
        <v>233.83</v>
      </c>
    </row>
    <row r="1853" spans="1:7">
      <c r="A1853" s="289" t="s">
        <v>3407</v>
      </c>
      <c r="B1853" s="290"/>
      <c r="C1853" s="289" t="s">
        <v>3408</v>
      </c>
      <c r="D1853" s="291" t="s">
        <v>13</v>
      </c>
      <c r="E1853" s="292">
        <v>171.16</v>
      </c>
      <c r="F1853" s="293">
        <v>118.75</v>
      </c>
      <c r="G1853" s="293">
        <v>289.91000000000003</v>
      </c>
    </row>
    <row r="1854" spans="1:7">
      <c r="A1854" s="289" t="s">
        <v>3409</v>
      </c>
      <c r="B1854" s="290"/>
      <c r="C1854" s="289" t="s">
        <v>3410</v>
      </c>
      <c r="D1854" s="291" t="s">
        <v>13</v>
      </c>
      <c r="E1854" s="292">
        <v>499.51</v>
      </c>
      <c r="F1854" s="293">
        <v>137.08000000000001</v>
      </c>
      <c r="G1854" s="293">
        <v>636.59</v>
      </c>
    </row>
    <row r="1855" spans="1:7" ht="25.5">
      <c r="A1855" s="289" t="s">
        <v>3411</v>
      </c>
      <c r="B1855" s="290"/>
      <c r="C1855" s="289" t="s">
        <v>3412</v>
      </c>
      <c r="D1855" s="291" t="s">
        <v>13</v>
      </c>
      <c r="E1855" s="292">
        <v>1458.07</v>
      </c>
      <c r="F1855" s="293">
        <v>137.08000000000001</v>
      </c>
      <c r="G1855" s="293">
        <v>1595.15</v>
      </c>
    </row>
    <row r="1856" spans="1:7">
      <c r="A1856" s="289" t="s">
        <v>3413</v>
      </c>
      <c r="B1856" s="290"/>
      <c r="C1856" s="289" t="s">
        <v>3414</v>
      </c>
      <c r="D1856" s="291" t="s">
        <v>13</v>
      </c>
      <c r="E1856" s="292">
        <v>1085.0999999999999</v>
      </c>
      <c r="F1856" s="293">
        <v>137.08000000000001</v>
      </c>
      <c r="G1856" s="293">
        <v>1222.18</v>
      </c>
    </row>
    <row r="1857" spans="1:7">
      <c r="A1857" s="289" t="s">
        <v>3415</v>
      </c>
      <c r="B1857" s="290"/>
      <c r="C1857" s="289" t="s">
        <v>3416</v>
      </c>
      <c r="D1857" s="291" t="s">
        <v>13</v>
      </c>
      <c r="E1857" s="292">
        <v>357.15</v>
      </c>
      <c r="F1857" s="293">
        <v>102.81</v>
      </c>
      <c r="G1857" s="293">
        <v>459.96</v>
      </c>
    </row>
    <row r="1858" spans="1:7" ht="25.5">
      <c r="A1858" s="289" t="s">
        <v>3417</v>
      </c>
      <c r="B1858" s="290"/>
      <c r="C1858" s="289" t="s">
        <v>3418</v>
      </c>
      <c r="D1858" s="291" t="s">
        <v>13</v>
      </c>
      <c r="E1858" s="292">
        <v>1787.16</v>
      </c>
      <c r="F1858" s="293">
        <v>142.86000000000001</v>
      </c>
      <c r="G1858" s="293">
        <v>1930.02</v>
      </c>
    </row>
    <row r="1859" spans="1:7" ht="25.5">
      <c r="A1859" s="289" t="s">
        <v>3419</v>
      </c>
      <c r="B1859" s="290"/>
      <c r="C1859" s="289" t="s">
        <v>3420</v>
      </c>
      <c r="D1859" s="291" t="s">
        <v>13</v>
      </c>
      <c r="E1859" s="292">
        <v>588.41</v>
      </c>
      <c r="F1859" s="293">
        <v>137.08000000000001</v>
      </c>
      <c r="G1859" s="293">
        <v>725.49</v>
      </c>
    </row>
    <row r="1860" spans="1:7" ht="25.5">
      <c r="A1860" s="289" t="s">
        <v>3421</v>
      </c>
      <c r="B1860" s="290"/>
      <c r="C1860" s="289" t="s">
        <v>3422</v>
      </c>
      <c r="D1860" s="291" t="s">
        <v>13</v>
      </c>
      <c r="E1860" s="292">
        <v>71.790000000000006</v>
      </c>
      <c r="F1860" s="293">
        <v>68.540000000000006</v>
      </c>
      <c r="G1860" s="293">
        <v>140.33000000000001</v>
      </c>
    </row>
    <row r="1861" spans="1:7">
      <c r="A1861" s="289" t="s">
        <v>3423</v>
      </c>
      <c r="B1861" s="290"/>
      <c r="C1861" s="289" t="s">
        <v>3424</v>
      </c>
      <c r="D1861" s="291" t="s">
        <v>13</v>
      </c>
      <c r="E1861" s="292">
        <v>137.38</v>
      </c>
      <c r="F1861" s="293">
        <v>118.75</v>
      </c>
      <c r="G1861" s="293">
        <v>256.13</v>
      </c>
    </row>
    <row r="1862" spans="1:7">
      <c r="A1862" s="289" t="s">
        <v>3425</v>
      </c>
      <c r="B1862" s="290"/>
      <c r="C1862" s="289" t="s">
        <v>7816</v>
      </c>
      <c r="D1862" s="291" t="s">
        <v>13</v>
      </c>
      <c r="E1862" s="292">
        <v>398.03</v>
      </c>
      <c r="F1862" s="293">
        <v>137.08000000000001</v>
      </c>
      <c r="G1862" s="293">
        <v>535.11</v>
      </c>
    </row>
    <row r="1863" spans="1:7">
      <c r="A1863" s="285" t="s">
        <v>3426</v>
      </c>
      <c r="B1863" s="286" t="s">
        <v>3427</v>
      </c>
      <c r="C1863" s="287"/>
      <c r="D1863" s="288"/>
      <c r="E1863" s="294"/>
      <c r="F1863" s="294"/>
      <c r="G1863" s="294"/>
    </row>
    <row r="1864" spans="1:7">
      <c r="A1864" s="289" t="s">
        <v>3428</v>
      </c>
      <c r="B1864" s="290"/>
      <c r="C1864" s="289" t="s">
        <v>3429</v>
      </c>
      <c r="D1864" s="291" t="s">
        <v>13</v>
      </c>
      <c r="E1864" s="292">
        <v>13.7</v>
      </c>
      <c r="F1864" s="293">
        <v>10.29</v>
      </c>
      <c r="G1864" s="293">
        <v>23.99</v>
      </c>
    </row>
    <row r="1865" spans="1:7">
      <c r="A1865" s="289" t="s">
        <v>3430</v>
      </c>
      <c r="B1865" s="290"/>
      <c r="C1865" s="289" t="s">
        <v>3431</v>
      </c>
      <c r="D1865" s="291" t="s">
        <v>13</v>
      </c>
      <c r="E1865" s="292">
        <v>23.52</v>
      </c>
      <c r="F1865" s="293">
        <v>10.29</v>
      </c>
      <c r="G1865" s="293">
        <v>33.81</v>
      </c>
    </row>
    <row r="1866" spans="1:7">
      <c r="A1866" s="289" t="s">
        <v>3432</v>
      </c>
      <c r="B1866" s="290"/>
      <c r="C1866" s="289" t="s">
        <v>3433</v>
      </c>
      <c r="D1866" s="291" t="s">
        <v>13</v>
      </c>
      <c r="E1866" s="292">
        <v>38.79</v>
      </c>
      <c r="F1866" s="293">
        <v>10.29</v>
      </c>
      <c r="G1866" s="293">
        <v>49.08</v>
      </c>
    </row>
    <row r="1867" spans="1:7">
      <c r="A1867" s="289" t="s">
        <v>3434</v>
      </c>
      <c r="B1867" s="290"/>
      <c r="C1867" s="289" t="s">
        <v>3435</v>
      </c>
      <c r="D1867" s="291" t="s">
        <v>13</v>
      </c>
      <c r="E1867" s="292">
        <v>53.23</v>
      </c>
      <c r="F1867" s="293">
        <v>10.29</v>
      </c>
      <c r="G1867" s="293">
        <v>63.52</v>
      </c>
    </row>
    <row r="1868" spans="1:7">
      <c r="A1868" s="285" t="s">
        <v>3436</v>
      </c>
      <c r="B1868" s="286" t="s">
        <v>3437</v>
      </c>
      <c r="C1868" s="287"/>
      <c r="D1868" s="288"/>
      <c r="E1868" s="294"/>
      <c r="F1868" s="294"/>
      <c r="G1868" s="294"/>
    </row>
    <row r="1869" spans="1:7">
      <c r="A1869" s="289" t="s">
        <v>3438</v>
      </c>
      <c r="B1869" s="290"/>
      <c r="C1869" s="289" t="s">
        <v>3439</v>
      </c>
      <c r="D1869" s="291" t="s">
        <v>13</v>
      </c>
      <c r="E1869" s="292">
        <v>19.350000000000001</v>
      </c>
      <c r="F1869" s="293">
        <v>6.86</v>
      </c>
      <c r="G1869" s="293">
        <v>26.21</v>
      </c>
    </row>
    <row r="1870" spans="1:7">
      <c r="A1870" s="289" t="s">
        <v>3440</v>
      </c>
      <c r="B1870" s="290"/>
      <c r="C1870" s="289" t="s">
        <v>3441</v>
      </c>
      <c r="D1870" s="291" t="s">
        <v>13</v>
      </c>
      <c r="E1870" s="292">
        <v>20.34</v>
      </c>
      <c r="F1870" s="293">
        <v>6.86</v>
      </c>
      <c r="G1870" s="293">
        <v>27.2</v>
      </c>
    </row>
    <row r="1871" spans="1:7">
      <c r="A1871" s="289" t="s">
        <v>3442</v>
      </c>
      <c r="B1871" s="290"/>
      <c r="C1871" s="289" t="s">
        <v>3443</v>
      </c>
      <c r="D1871" s="291" t="s">
        <v>13</v>
      </c>
      <c r="E1871" s="292">
        <v>49.88</v>
      </c>
      <c r="F1871" s="293">
        <v>6.86</v>
      </c>
      <c r="G1871" s="293">
        <v>56.74</v>
      </c>
    </row>
    <row r="1872" spans="1:7">
      <c r="A1872" s="289" t="s">
        <v>3444</v>
      </c>
      <c r="B1872" s="290"/>
      <c r="C1872" s="289" t="s">
        <v>3445</v>
      </c>
      <c r="D1872" s="291" t="s">
        <v>13</v>
      </c>
      <c r="E1872" s="292">
        <v>34.590000000000003</v>
      </c>
      <c r="F1872" s="293">
        <v>25.71</v>
      </c>
      <c r="G1872" s="293">
        <v>60.3</v>
      </c>
    </row>
    <row r="1873" spans="1:7">
      <c r="A1873" s="289" t="s">
        <v>3446</v>
      </c>
      <c r="B1873" s="290"/>
      <c r="C1873" s="289" t="s">
        <v>3447</v>
      </c>
      <c r="D1873" s="291" t="s">
        <v>13</v>
      </c>
      <c r="E1873" s="292">
        <v>77.819999999999993</v>
      </c>
      <c r="F1873" s="293">
        <v>6.86</v>
      </c>
      <c r="G1873" s="293">
        <v>84.68</v>
      </c>
    </row>
    <row r="1874" spans="1:7">
      <c r="A1874" s="289" t="s">
        <v>3448</v>
      </c>
      <c r="B1874" s="290"/>
      <c r="C1874" s="289" t="s">
        <v>3449</v>
      </c>
      <c r="D1874" s="291" t="s">
        <v>13</v>
      </c>
      <c r="E1874" s="292">
        <v>98.2</v>
      </c>
      <c r="F1874" s="293">
        <v>6.86</v>
      </c>
      <c r="G1874" s="293">
        <v>105.06</v>
      </c>
    </row>
    <row r="1875" spans="1:7">
      <c r="A1875" s="285" t="s">
        <v>3450</v>
      </c>
      <c r="B1875" s="286" t="s">
        <v>3451</v>
      </c>
      <c r="C1875" s="287"/>
      <c r="D1875" s="288"/>
      <c r="E1875" s="294"/>
      <c r="F1875" s="294"/>
      <c r="G1875" s="294"/>
    </row>
    <row r="1876" spans="1:7">
      <c r="A1876" s="289" t="s">
        <v>3452</v>
      </c>
      <c r="B1876" s="290"/>
      <c r="C1876" s="289" t="s">
        <v>3453</v>
      </c>
      <c r="D1876" s="291" t="s">
        <v>262</v>
      </c>
      <c r="E1876" s="292">
        <v>359.7</v>
      </c>
      <c r="F1876" s="293">
        <v>17.149999999999999</v>
      </c>
      <c r="G1876" s="293">
        <v>376.85</v>
      </c>
    </row>
    <row r="1877" spans="1:7">
      <c r="A1877" s="289" t="s">
        <v>3454</v>
      </c>
      <c r="B1877" s="290"/>
      <c r="C1877" s="289" t="s">
        <v>3455</v>
      </c>
      <c r="D1877" s="291" t="s">
        <v>262</v>
      </c>
      <c r="E1877" s="292">
        <v>318.95</v>
      </c>
      <c r="F1877" s="293">
        <v>17.149999999999999</v>
      </c>
      <c r="G1877" s="293">
        <v>336.1</v>
      </c>
    </row>
    <row r="1878" spans="1:7">
      <c r="A1878" s="285" t="s">
        <v>3456</v>
      </c>
      <c r="B1878" s="286" t="s">
        <v>3457</v>
      </c>
      <c r="C1878" s="287"/>
      <c r="D1878" s="288"/>
      <c r="E1878" s="294"/>
      <c r="F1878" s="294"/>
      <c r="G1878" s="294"/>
    </row>
    <row r="1879" spans="1:7">
      <c r="A1879" s="289" t="s">
        <v>3458</v>
      </c>
      <c r="B1879" s="290"/>
      <c r="C1879" s="289" t="s">
        <v>3459</v>
      </c>
      <c r="D1879" s="291" t="s">
        <v>13</v>
      </c>
      <c r="E1879" s="292">
        <v>162.16</v>
      </c>
      <c r="F1879" s="293">
        <v>16.07</v>
      </c>
      <c r="G1879" s="293">
        <v>178.23</v>
      </c>
    </row>
    <row r="1880" spans="1:7" ht="25.5">
      <c r="A1880" s="289" t="s">
        <v>3460</v>
      </c>
      <c r="B1880" s="290"/>
      <c r="C1880" s="289" t="s">
        <v>3461</v>
      </c>
      <c r="D1880" s="291" t="s">
        <v>13</v>
      </c>
      <c r="E1880" s="292">
        <v>165.13</v>
      </c>
      <c r="F1880" s="293">
        <v>16.07</v>
      </c>
      <c r="G1880" s="293">
        <v>181.2</v>
      </c>
    </row>
    <row r="1881" spans="1:7">
      <c r="A1881" s="289" t="s">
        <v>3462</v>
      </c>
      <c r="B1881" s="290"/>
      <c r="C1881" s="289" t="s">
        <v>3463</v>
      </c>
      <c r="D1881" s="291" t="s">
        <v>13</v>
      </c>
      <c r="E1881" s="292">
        <v>176.59</v>
      </c>
      <c r="F1881" s="293">
        <v>16.07</v>
      </c>
      <c r="G1881" s="293">
        <v>192.66</v>
      </c>
    </row>
    <row r="1882" spans="1:7" ht="25.5">
      <c r="A1882" s="289" t="s">
        <v>3464</v>
      </c>
      <c r="B1882" s="290"/>
      <c r="C1882" s="289" t="s">
        <v>3465</v>
      </c>
      <c r="D1882" s="291" t="s">
        <v>13</v>
      </c>
      <c r="E1882" s="292">
        <v>179.01</v>
      </c>
      <c r="F1882" s="293">
        <v>16.07</v>
      </c>
      <c r="G1882" s="293">
        <v>195.08</v>
      </c>
    </row>
    <row r="1883" spans="1:7">
      <c r="A1883" s="285" t="s">
        <v>3466</v>
      </c>
      <c r="B1883" s="286" t="s">
        <v>3467</v>
      </c>
      <c r="C1883" s="287"/>
      <c r="D1883" s="288"/>
      <c r="E1883" s="294"/>
      <c r="F1883" s="294"/>
      <c r="G1883" s="294"/>
    </row>
    <row r="1884" spans="1:7">
      <c r="A1884" s="289" t="s">
        <v>3468</v>
      </c>
      <c r="B1884" s="290"/>
      <c r="C1884" s="289" t="s">
        <v>3469</v>
      </c>
      <c r="D1884" s="291" t="s">
        <v>13</v>
      </c>
      <c r="E1884" s="292">
        <v>144865.88</v>
      </c>
      <c r="F1884" s="293">
        <v>1321.48</v>
      </c>
      <c r="G1884" s="293">
        <v>146187.35999999999</v>
      </c>
    </row>
    <row r="1885" spans="1:7">
      <c r="A1885" s="289" t="s">
        <v>3470</v>
      </c>
      <c r="B1885" s="290"/>
      <c r="C1885" s="289" t="s">
        <v>3471</v>
      </c>
      <c r="D1885" s="291" t="s">
        <v>13</v>
      </c>
      <c r="E1885" s="292">
        <v>222563.63</v>
      </c>
      <c r="F1885" s="293">
        <v>1321.48</v>
      </c>
      <c r="G1885" s="293">
        <v>223885.11</v>
      </c>
    </row>
    <row r="1886" spans="1:7">
      <c r="A1886" s="289" t="s">
        <v>3472</v>
      </c>
      <c r="B1886" s="290"/>
      <c r="C1886" s="289" t="s">
        <v>3473</v>
      </c>
      <c r="D1886" s="291" t="s">
        <v>13</v>
      </c>
      <c r="E1886" s="292">
        <v>74902.48</v>
      </c>
      <c r="F1886" s="293">
        <v>1321.48</v>
      </c>
      <c r="G1886" s="293">
        <v>76223.960000000006</v>
      </c>
    </row>
    <row r="1887" spans="1:7">
      <c r="A1887" s="289" t="s">
        <v>3474</v>
      </c>
      <c r="B1887" s="290"/>
      <c r="C1887" s="289" t="s">
        <v>3475</v>
      </c>
      <c r="D1887" s="291" t="s">
        <v>13</v>
      </c>
      <c r="E1887" s="292">
        <v>94367.73</v>
      </c>
      <c r="F1887" s="293">
        <v>1321.48</v>
      </c>
      <c r="G1887" s="293">
        <v>95689.21</v>
      </c>
    </row>
    <row r="1888" spans="1:7">
      <c r="A1888" s="289" t="s">
        <v>3476</v>
      </c>
      <c r="B1888" s="290"/>
      <c r="C1888" s="289" t="s">
        <v>3477</v>
      </c>
      <c r="D1888" s="291" t="s">
        <v>13</v>
      </c>
      <c r="E1888" s="292">
        <v>76947.92</v>
      </c>
      <c r="F1888" s="293">
        <v>705.4</v>
      </c>
      <c r="G1888" s="293">
        <v>77653.320000000007</v>
      </c>
    </row>
    <row r="1889" spans="1:7">
      <c r="A1889" s="289" t="s">
        <v>3478</v>
      </c>
      <c r="B1889" s="290"/>
      <c r="C1889" s="289" t="s">
        <v>3479</v>
      </c>
      <c r="D1889" s="291" t="s">
        <v>13</v>
      </c>
      <c r="E1889" s="292">
        <v>132998.97</v>
      </c>
      <c r="F1889" s="293">
        <v>1321.48</v>
      </c>
      <c r="G1889" s="293">
        <v>134320.45000000001</v>
      </c>
    </row>
    <row r="1890" spans="1:7">
      <c r="A1890" s="289" t="s">
        <v>3480</v>
      </c>
      <c r="B1890" s="290"/>
      <c r="C1890" s="289" t="s">
        <v>3481</v>
      </c>
      <c r="D1890" s="291" t="s">
        <v>13</v>
      </c>
      <c r="E1890" s="292">
        <v>261428.83</v>
      </c>
      <c r="F1890" s="293">
        <v>1462.56</v>
      </c>
      <c r="G1890" s="293">
        <v>262891.39</v>
      </c>
    </row>
    <row r="1891" spans="1:7" ht="25.5">
      <c r="A1891" s="289" t="s">
        <v>3482</v>
      </c>
      <c r="B1891" s="290"/>
      <c r="C1891" s="289" t="s">
        <v>3483</v>
      </c>
      <c r="D1891" s="291" t="s">
        <v>13</v>
      </c>
      <c r="E1891" s="292">
        <v>122459.16</v>
      </c>
      <c r="F1891" s="293">
        <v>1321.48</v>
      </c>
      <c r="G1891" s="293">
        <v>123780.64</v>
      </c>
    </row>
    <row r="1892" spans="1:7" ht="25.5">
      <c r="A1892" s="289" t="s">
        <v>3484</v>
      </c>
      <c r="B1892" s="290"/>
      <c r="C1892" s="289" t="s">
        <v>3485</v>
      </c>
      <c r="D1892" s="291" t="s">
        <v>13</v>
      </c>
      <c r="E1892" s="292">
        <v>267060.65999999997</v>
      </c>
      <c r="F1892" s="293">
        <v>1449.28</v>
      </c>
      <c r="G1892" s="293">
        <v>268509.94</v>
      </c>
    </row>
    <row r="1893" spans="1:7">
      <c r="A1893" s="289" t="s">
        <v>3486</v>
      </c>
      <c r="B1893" s="290"/>
      <c r="C1893" s="289" t="s">
        <v>3487</v>
      </c>
      <c r="D1893" s="291" t="s">
        <v>13</v>
      </c>
      <c r="E1893" s="292">
        <v>214672.64000000001</v>
      </c>
      <c r="F1893" s="293">
        <v>1462.56</v>
      </c>
      <c r="G1893" s="293">
        <v>216135.2</v>
      </c>
    </row>
    <row r="1894" spans="1:7">
      <c r="A1894" s="285" t="s">
        <v>3488</v>
      </c>
      <c r="B1894" s="286" t="s">
        <v>3489</v>
      </c>
      <c r="C1894" s="287"/>
      <c r="D1894" s="288"/>
      <c r="E1894" s="294"/>
      <c r="F1894" s="294"/>
      <c r="G1894" s="294"/>
    </row>
    <row r="1895" spans="1:7">
      <c r="A1895" s="289" t="s">
        <v>3490</v>
      </c>
      <c r="B1895" s="290"/>
      <c r="C1895" s="289" t="s">
        <v>3491</v>
      </c>
      <c r="D1895" s="291" t="s">
        <v>13</v>
      </c>
      <c r="E1895" s="292">
        <v>16863.740000000002</v>
      </c>
      <c r="F1895" s="293">
        <v>705.4</v>
      </c>
      <c r="G1895" s="293">
        <v>17569.14</v>
      </c>
    </row>
    <row r="1896" spans="1:7">
      <c r="A1896" s="289" t="s">
        <v>3492</v>
      </c>
      <c r="B1896" s="290"/>
      <c r="C1896" s="289" t="s">
        <v>3493</v>
      </c>
      <c r="D1896" s="291" t="s">
        <v>13</v>
      </c>
      <c r="E1896" s="292">
        <v>12150.14</v>
      </c>
      <c r="F1896" s="293">
        <v>705.4</v>
      </c>
      <c r="G1896" s="293">
        <v>12855.54</v>
      </c>
    </row>
    <row r="1897" spans="1:7">
      <c r="A1897" s="289" t="s">
        <v>3494</v>
      </c>
      <c r="B1897" s="290"/>
      <c r="C1897" s="289" t="s">
        <v>3495</v>
      </c>
      <c r="D1897" s="291" t="s">
        <v>13</v>
      </c>
      <c r="E1897" s="292">
        <v>43667.86</v>
      </c>
      <c r="F1897" s="293">
        <v>1128.6400000000001</v>
      </c>
      <c r="G1897" s="293">
        <v>44796.5</v>
      </c>
    </row>
    <row r="1898" spans="1:7">
      <c r="A1898" s="289" t="s">
        <v>3496</v>
      </c>
      <c r="B1898" s="290"/>
      <c r="C1898" s="289" t="s">
        <v>3497</v>
      </c>
      <c r="D1898" s="291" t="s">
        <v>13</v>
      </c>
      <c r="E1898" s="292">
        <v>74723.789999999994</v>
      </c>
      <c r="F1898" s="293">
        <v>1128.6400000000001</v>
      </c>
      <c r="G1898" s="293">
        <v>75852.429999999993</v>
      </c>
    </row>
    <row r="1899" spans="1:7">
      <c r="A1899" s="289" t="s">
        <v>3498</v>
      </c>
      <c r="B1899" s="290"/>
      <c r="C1899" s="289" t="s">
        <v>3499</v>
      </c>
      <c r="D1899" s="291" t="s">
        <v>13</v>
      </c>
      <c r="E1899" s="292">
        <v>4065.6</v>
      </c>
      <c r="F1899" s="293">
        <v>282.16000000000003</v>
      </c>
      <c r="G1899" s="293">
        <v>4347.76</v>
      </c>
    </row>
    <row r="1900" spans="1:7">
      <c r="A1900" s="289" t="s">
        <v>3500</v>
      </c>
      <c r="B1900" s="290"/>
      <c r="C1900" s="289" t="s">
        <v>3501</v>
      </c>
      <c r="D1900" s="291" t="s">
        <v>13</v>
      </c>
      <c r="E1900" s="292">
        <v>4548.4399999999996</v>
      </c>
      <c r="F1900" s="293">
        <v>282.16000000000003</v>
      </c>
      <c r="G1900" s="293">
        <v>4830.6000000000004</v>
      </c>
    </row>
    <row r="1901" spans="1:7">
      <c r="A1901" s="289" t="s">
        <v>3502</v>
      </c>
      <c r="B1901" s="290"/>
      <c r="C1901" s="289" t="s">
        <v>3503</v>
      </c>
      <c r="D1901" s="291" t="s">
        <v>13</v>
      </c>
      <c r="E1901" s="292">
        <v>9128.6299999999992</v>
      </c>
      <c r="F1901" s="293">
        <v>705.4</v>
      </c>
      <c r="G1901" s="293">
        <v>9834.0300000000007</v>
      </c>
    </row>
    <row r="1902" spans="1:7">
      <c r="A1902" s="289" t="s">
        <v>3504</v>
      </c>
      <c r="B1902" s="290"/>
      <c r="C1902" s="289" t="s">
        <v>3505</v>
      </c>
      <c r="D1902" s="291" t="s">
        <v>13</v>
      </c>
      <c r="E1902" s="292">
        <v>19448.47</v>
      </c>
      <c r="F1902" s="293">
        <v>705.4</v>
      </c>
      <c r="G1902" s="293">
        <v>20153.87</v>
      </c>
    </row>
    <row r="1903" spans="1:7">
      <c r="A1903" s="289" t="s">
        <v>3506</v>
      </c>
      <c r="B1903" s="290"/>
      <c r="C1903" s="289" t="s">
        <v>3507</v>
      </c>
      <c r="D1903" s="291" t="s">
        <v>13</v>
      </c>
      <c r="E1903" s="292">
        <v>9683.7800000000007</v>
      </c>
      <c r="F1903" s="293">
        <v>705.4</v>
      </c>
      <c r="G1903" s="293">
        <v>10389.18</v>
      </c>
    </row>
    <row r="1904" spans="1:7">
      <c r="A1904" s="289" t="s">
        <v>3508</v>
      </c>
      <c r="B1904" s="290"/>
      <c r="C1904" s="289" t="s">
        <v>3509</v>
      </c>
      <c r="D1904" s="291" t="s">
        <v>13</v>
      </c>
      <c r="E1904" s="292">
        <v>57077.54</v>
      </c>
      <c r="F1904" s="293">
        <v>1128.6400000000001</v>
      </c>
      <c r="G1904" s="293">
        <v>58206.18</v>
      </c>
    </row>
    <row r="1905" spans="1:7">
      <c r="A1905" s="289" t="s">
        <v>3510</v>
      </c>
      <c r="B1905" s="290"/>
      <c r="C1905" s="289" t="s">
        <v>3511</v>
      </c>
      <c r="D1905" s="291" t="s">
        <v>13</v>
      </c>
      <c r="E1905" s="292">
        <v>9694.3700000000008</v>
      </c>
      <c r="F1905" s="293">
        <v>282.16000000000003</v>
      </c>
      <c r="G1905" s="293">
        <v>9976.5300000000007</v>
      </c>
    </row>
    <row r="1906" spans="1:7">
      <c r="A1906" s="289" t="s">
        <v>3512</v>
      </c>
      <c r="B1906" s="290"/>
      <c r="C1906" s="289" t="s">
        <v>3513</v>
      </c>
      <c r="D1906" s="291" t="s">
        <v>13</v>
      </c>
      <c r="E1906" s="292">
        <v>34840.06</v>
      </c>
      <c r="F1906" s="293">
        <v>1128.6400000000001</v>
      </c>
      <c r="G1906" s="293">
        <v>35968.699999999997</v>
      </c>
    </row>
    <row r="1907" spans="1:7">
      <c r="A1907" s="289" t="s">
        <v>3514</v>
      </c>
      <c r="B1907" s="290"/>
      <c r="C1907" s="289" t="s">
        <v>3515</v>
      </c>
      <c r="D1907" s="291" t="s">
        <v>13</v>
      </c>
      <c r="E1907" s="292">
        <v>45463.4</v>
      </c>
      <c r="F1907" s="293">
        <v>1128.6400000000001</v>
      </c>
      <c r="G1907" s="293">
        <v>46592.04</v>
      </c>
    </row>
    <row r="1908" spans="1:7">
      <c r="A1908" s="289" t="s">
        <v>3516</v>
      </c>
      <c r="B1908" s="290"/>
      <c r="C1908" s="289" t="s">
        <v>3517</v>
      </c>
      <c r="D1908" s="291" t="s">
        <v>13</v>
      </c>
      <c r="E1908" s="292">
        <v>76162.5</v>
      </c>
      <c r="F1908" s="293">
        <v>1128.6400000000001</v>
      </c>
      <c r="G1908" s="293">
        <v>77291.14</v>
      </c>
    </row>
    <row r="1909" spans="1:7">
      <c r="A1909" s="289" t="s">
        <v>3518</v>
      </c>
      <c r="B1909" s="290"/>
      <c r="C1909" s="289" t="s">
        <v>3519</v>
      </c>
      <c r="D1909" s="291" t="s">
        <v>13</v>
      </c>
      <c r="E1909" s="292">
        <v>45216.25</v>
      </c>
      <c r="F1909" s="293">
        <v>705.4</v>
      </c>
      <c r="G1909" s="293">
        <v>45921.65</v>
      </c>
    </row>
    <row r="1910" spans="1:7">
      <c r="A1910" s="289" t="s">
        <v>3520</v>
      </c>
      <c r="B1910" s="290"/>
      <c r="C1910" s="289" t="s">
        <v>3521</v>
      </c>
      <c r="D1910" s="291" t="s">
        <v>13</v>
      </c>
      <c r="E1910" s="292">
        <v>15011.55</v>
      </c>
      <c r="F1910" s="293">
        <v>705.4</v>
      </c>
      <c r="G1910" s="293">
        <v>15716.95</v>
      </c>
    </row>
    <row r="1911" spans="1:7" ht="25.5">
      <c r="A1911" s="289" t="s">
        <v>3522</v>
      </c>
      <c r="B1911" s="290"/>
      <c r="C1911" s="289" t="s">
        <v>3523</v>
      </c>
      <c r="D1911" s="291" t="s">
        <v>13</v>
      </c>
      <c r="E1911" s="292">
        <v>73619.08</v>
      </c>
      <c r="F1911" s="293">
        <v>1128.6400000000001</v>
      </c>
      <c r="G1911" s="293">
        <v>74747.72</v>
      </c>
    </row>
    <row r="1912" spans="1:7" ht="25.5">
      <c r="A1912" s="289" t="s">
        <v>3524</v>
      </c>
      <c r="B1912" s="290"/>
      <c r="C1912" s="289" t="s">
        <v>3525</v>
      </c>
      <c r="D1912" s="291" t="s">
        <v>13</v>
      </c>
      <c r="E1912" s="292">
        <v>20908.439999999999</v>
      </c>
      <c r="F1912" s="293">
        <v>705.4</v>
      </c>
      <c r="G1912" s="293">
        <v>21613.84</v>
      </c>
    </row>
    <row r="1913" spans="1:7">
      <c r="A1913" s="289" t="s">
        <v>3526</v>
      </c>
      <c r="B1913" s="290"/>
      <c r="C1913" s="289" t="s">
        <v>3527</v>
      </c>
      <c r="D1913" s="291" t="s">
        <v>13</v>
      </c>
      <c r="E1913" s="292">
        <v>24252.21</v>
      </c>
      <c r="F1913" s="293">
        <v>705.4</v>
      </c>
      <c r="G1913" s="293">
        <v>24957.61</v>
      </c>
    </row>
    <row r="1914" spans="1:7">
      <c r="A1914" s="285" t="s">
        <v>3528</v>
      </c>
      <c r="B1914" s="286" t="s">
        <v>3529</v>
      </c>
      <c r="C1914" s="287"/>
      <c r="D1914" s="288"/>
      <c r="E1914" s="294"/>
      <c r="F1914" s="294"/>
      <c r="G1914" s="294"/>
    </row>
    <row r="1915" spans="1:7">
      <c r="A1915" s="289" t="s">
        <v>3530</v>
      </c>
      <c r="B1915" s="290"/>
      <c r="C1915" s="289" t="s">
        <v>3531</v>
      </c>
      <c r="D1915" s="291" t="s">
        <v>81</v>
      </c>
      <c r="E1915" s="292">
        <v>40.380000000000003</v>
      </c>
      <c r="F1915" s="293">
        <v>13.71</v>
      </c>
      <c r="G1915" s="293">
        <v>54.09</v>
      </c>
    </row>
    <row r="1916" spans="1:7">
      <c r="A1916" s="289" t="s">
        <v>3532</v>
      </c>
      <c r="B1916" s="290"/>
      <c r="C1916" s="289" t="s">
        <v>3533</v>
      </c>
      <c r="D1916" s="291" t="s">
        <v>13</v>
      </c>
      <c r="E1916" s="292">
        <v>38.479999999999997</v>
      </c>
      <c r="F1916" s="293">
        <v>6.86</v>
      </c>
      <c r="G1916" s="293">
        <v>45.34</v>
      </c>
    </row>
    <row r="1917" spans="1:7">
      <c r="A1917" s="289" t="s">
        <v>3534</v>
      </c>
      <c r="B1917" s="290"/>
      <c r="C1917" s="289" t="s">
        <v>3535</v>
      </c>
      <c r="D1917" s="291" t="s">
        <v>13</v>
      </c>
      <c r="E1917" s="292">
        <v>782.73</v>
      </c>
      <c r="F1917" s="293">
        <v>44.66</v>
      </c>
      <c r="G1917" s="293">
        <v>827.39</v>
      </c>
    </row>
    <row r="1918" spans="1:7">
      <c r="A1918" s="289" t="s">
        <v>3536</v>
      </c>
      <c r="B1918" s="290"/>
      <c r="C1918" s="289" t="s">
        <v>3537</v>
      </c>
      <c r="D1918" s="291" t="s">
        <v>13</v>
      </c>
      <c r="E1918" s="292">
        <v>15.88</v>
      </c>
      <c r="F1918" s="293">
        <v>6.86</v>
      </c>
      <c r="G1918" s="293">
        <v>22.74</v>
      </c>
    </row>
    <row r="1919" spans="1:7">
      <c r="A1919" s="289" t="s">
        <v>3538</v>
      </c>
      <c r="B1919" s="290"/>
      <c r="C1919" s="289" t="s">
        <v>3539</v>
      </c>
      <c r="D1919" s="291" t="s">
        <v>13</v>
      </c>
      <c r="E1919" s="292">
        <v>1.73</v>
      </c>
      <c r="F1919" s="293">
        <v>5.14</v>
      </c>
      <c r="G1919" s="293">
        <v>6.87</v>
      </c>
    </row>
    <row r="1920" spans="1:7">
      <c r="A1920" s="289" t="s">
        <v>3540</v>
      </c>
      <c r="B1920" s="290"/>
      <c r="C1920" s="289" t="s">
        <v>3541</v>
      </c>
      <c r="D1920" s="291" t="s">
        <v>13</v>
      </c>
      <c r="E1920" s="292">
        <v>13.14</v>
      </c>
      <c r="F1920" s="293">
        <v>6.86</v>
      </c>
      <c r="G1920" s="293">
        <v>20</v>
      </c>
    </row>
    <row r="1921" spans="1:7">
      <c r="A1921" s="289" t="s">
        <v>3542</v>
      </c>
      <c r="B1921" s="290"/>
      <c r="C1921" s="289" t="s">
        <v>3543</v>
      </c>
      <c r="D1921" s="291" t="s">
        <v>13</v>
      </c>
      <c r="E1921" s="292">
        <v>383.15</v>
      </c>
      <c r="F1921" s="293">
        <v>0.69</v>
      </c>
      <c r="G1921" s="293">
        <v>383.84</v>
      </c>
    </row>
    <row r="1922" spans="1:7">
      <c r="A1922" s="289" t="s">
        <v>3544</v>
      </c>
      <c r="B1922" s="290"/>
      <c r="C1922" s="289" t="s">
        <v>3545</v>
      </c>
      <c r="D1922" s="291" t="s">
        <v>13</v>
      </c>
      <c r="E1922" s="292">
        <v>324.23</v>
      </c>
      <c r="F1922" s="293">
        <v>17.149999999999999</v>
      </c>
      <c r="G1922" s="293">
        <v>341.38</v>
      </c>
    </row>
    <row r="1923" spans="1:7">
      <c r="A1923" s="289" t="s">
        <v>3546</v>
      </c>
      <c r="B1923" s="290"/>
      <c r="C1923" s="289" t="s">
        <v>3547</v>
      </c>
      <c r="D1923" s="291" t="s">
        <v>13</v>
      </c>
      <c r="E1923" s="292">
        <v>138.82</v>
      </c>
      <c r="F1923" s="293">
        <v>17.149999999999999</v>
      </c>
      <c r="G1923" s="293">
        <v>155.97</v>
      </c>
    </row>
    <row r="1924" spans="1:7">
      <c r="A1924" s="289" t="s">
        <v>3548</v>
      </c>
      <c r="B1924" s="290"/>
      <c r="C1924" s="289" t="s">
        <v>3549</v>
      </c>
      <c r="D1924" s="291" t="s">
        <v>13</v>
      </c>
      <c r="E1924" s="292">
        <v>169.16</v>
      </c>
      <c r="F1924" s="293">
        <v>96.42</v>
      </c>
      <c r="G1924" s="293">
        <v>265.58</v>
      </c>
    </row>
    <row r="1925" spans="1:7">
      <c r="A1925" s="289" t="s">
        <v>3550</v>
      </c>
      <c r="B1925" s="290"/>
      <c r="C1925" s="289" t="s">
        <v>3551</v>
      </c>
      <c r="D1925" s="291" t="s">
        <v>3552</v>
      </c>
      <c r="E1925" s="292">
        <v>488.59</v>
      </c>
      <c r="F1925" s="293">
        <v>0.69</v>
      </c>
      <c r="G1925" s="293">
        <v>489.28</v>
      </c>
    </row>
    <row r="1926" spans="1:7">
      <c r="A1926" s="289" t="s">
        <v>3553</v>
      </c>
      <c r="B1926" s="290"/>
      <c r="C1926" s="289" t="s">
        <v>3554</v>
      </c>
      <c r="D1926" s="291" t="s">
        <v>13</v>
      </c>
      <c r="E1926" s="292">
        <v>15.25</v>
      </c>
      <c r="F1926" s="293">
        <v>34.270000000000003</v>
      </c>
      <c r="G1926" s="293">
        <v>49.52</v>
      </c>
    </row>
    <row r="1927" spans="1:7">
      <c r="A1927" s="289" t="s">
        <v>3555</v>
      </c>
      <c r="B1927" s="290"/>
      <c r="C1927" s="289" t="s">
        <v>3556</v>
      </c>
      <c r="D1927" s="291" t="s">
        <v>3552</v>
      </c>
      <c r="E1927" s="292">
        <v>311</v>
      </c>
      <c r="F1927" s="293">
        <v>0.69</v>
      </c>
      <c r="G1927" s="293">
        <v>311.69</v>
      </c>
    </row>
    <row r="1928" spans="1:7">
      <c r="A1928" s="289" t="s">
        <v>3557</v>
      </c>
      <c r="B1928" s="290"/>
      <c r="C1928" s="289" t="s">
        <v>3558</v>
      </c>
      <c r="D1928" s="291" t="s">
        <v>13</v>
      </c>
      <c r="E1928" s="292">
        <v>0</v>
      </c>
      <c r="F1928" s="293">
        <v>192.84</v>
      </c>
      <c r="G1928" s="293">
        <v>192.84</v>
      </c>
    </row>
    <row r="1929" spans="1:7">
      <c r="A1929" s="289" t="s">
        <v>3559</v>
      </c>
      <c r="B1929" s="290"/>
      <c r="C1929" s="289" t="s">
        <v>3560</v>
      </c>
      <c r="D1929" s="291" t="s">
        <v>754</v>
      </c>
      <c r="E1929" s="292">
        <v>10.83</v>
      </c>
      <c r="F1929" s="293">
        <v>0.56000000000000005</v>
      </c>
      <c r="G1929" s="293">
        <v>11.39</v>
      </c>
    </row>
    <row r="1930" spans="1:7">
      <c r="A1930" s="289" t="s">
        <v>3561</v>
      </c>
      <c r="B1930" s="290"/>
      <c r="C1930" s="289" t="s">
        <v>3562</v>
      </c>
      <c r="D1930" s="291" t="s">
        <v>754</v>
      </c>
      <c r="E1930" s="292">
        <v>10.83</v>
      </c>
      <c r="F1930" s="293">
        <v>0.83</v>
      </c>
      <c r="G1930" s="293">
        <v>11.66</v>
      </c>
    </row>
    <row r="1931" spans="1:7">
      <c r="A1931" s="289" t="s">
        <v>8202</v>
      </c>
      <c r="B1931" s="290"/>
      <c r="C1931" s="289" t="s">
        <v>8203</v>
      </c>
      <c r="D1931" s="291" t="s">
        <v>56</v>
      </c>
      <c r="E1931" s="292">
        <v>693</v>
      </c>
      <c r="F1931" s="293">
        <v>6.98</v>
      </c>
      <c r="G1931" s="293">
        <v>699.98</v>
      </c>
    </row>
    <row r="1932" spans="1:7" ht="25.5">
      <c r="A1932" s="289" t="s">
        <v>8204</v>
      </c>
      <c r="B1932" s="290"/>
      <c r="C1932" s="289" t="s">
        <v>8205</v>
      </c>
      <c r="D1932" s="291" t="s">
        <v>56</v>
      </c>
      <c r="E1932" s="292">
        <v>864</v>
      </c>
      <c r="F1932" s="293">
        <v>6.98</v>
      </c>
      <c r="G1932" s="293">
        <v>870.98</v>
      </c>
    </row>
    <row r="1933" spans="1:7">
      <c r="A1933" s="289" t="s">
        <v>3563</v>
      </c>
      <c r="B1933" s="290"/>
      <c r="C1933" s="289" t="s">
        <v>3564</v>
      </c>
      <c r="D1933" s="291" t="s">
        <v>3552</v>
      </c>
      <c r="E1933" s="292">
        <v>29.32</v>
      </c>
      <c r="F1933" s="293">
        <v>0.69</v>
      </c>
      <c r="G1933" s="293">
        <v>30.01</v>
      </c>
    </row>
    <row r="1934" spans="1:7">
      <c r="A1934" s="289" t="s">
        <v>3565</v>
      </c>
      <c r="B1934" s="290"/>
      <c r="C1934" s="289" t="s">
        <v>3566</v>
      </c>
      <c r="D1934" s="291" t="s">
        <v>13</v>
      </c>
      <c r="E1934" s="292">
        <v>10.47</v>
      </c>
      <c r="F1934" s="293">
        <v>48.21</v>
      </c>
      <c r="G1934" s="293">
        <v>58.68</v>
      </c>
    </row>
    <row r="1935" spans="1:7">
      <c r="A1935" s="289" t="s">
        <v>3567</v>
      </c>
      <c r="B1935" s="290"/>
      <c r="C1935" s="289" t="s">
        <v>3568</v>
      </c>
      <c r="D1935" s="291" t="s">
        <v>13</v>
      </c>
      <c r="E1935" s="292">
        <v>38.79</v>
      </c>
      <c r="F1935" s="293">
        <v>0.69</v>
      </c>
      <c r="G1935" s="293">
        <v>39.479999999999997</v>
      </c>
    </row>
    <row r="1936" spans="1:7">
      <c r="A1936" s="289" t="s">
        <v>3569</v>
      </c>
      <c r="B1936" s="290"/>
      <c r="C1936" s="289" t="s">
        <v>3570</v>
      </c>
      <c r="D1936" s="291" t="s">
        <v>13</v>
      </c>
      <c r="E1936" s="292">
        <v>104.01</v>
      </c>
      <c r="F1936" s="293">
        <v>96.42</v>
      </c>
      <c r="G1936" s="293">
        <v>200.43</v>
      </c>
    </row>
    <row r="1937" spans="1:7">
      <c r="A1937" s="289" t="s">
        <v>3571</v>
      </c>
      <c r="B1937" s="290"/>
      <c r="C1937" s="289" t="s">
        <v>3572</v>
      </c>
      <c r="D1937" s="291" t="s">
        <v>13</v>
      </c>
      <c r="E1937" s="292">
        <v>251.28</v>
      </c>
      <c r="F1937" s="293">
        <v>0.69</v>
      </c>
      <c r="G1937" s="293">
        <v>251.97</v>
      </c>
    </row>
    <row r="1938" spans="1:7">
      <c r="A1938" s="289" t="s">
        <v>3573</v>
      </c>
      <c r="B1938" s="290"/>
      <c r="C1938" s="289" t="s">
        <v>3574</v>
      </c>
      <c r="D1938" s="291" t="s">
        <v>13</v>
      </c>
      <c r="E1938" s="292">
        <v>299.43</v>
      </c>
      <c r="F1938" s="293">
        <v>96.42</v>
      </c>
      <c r="G1938" s="293">
        <v>395.85</v>
      </c>
    </row>
    <row r="1939" spans="1:7">
      <c r="A1939" s="289" t="s">
        <v>3575</v>
      </c>
      <c r="B1939" s="290"/>
      <c r="C1939" s="289" t="s">
        <v>3576</v>
      </c>
      <c r="D1939" s="291" t="s">
        <v>13</v>
      </c>
      <c r="E1939" s="292">
        <v>1637.09</v>
      </c>
      <c r="F1939" s="293">
        <v>34.270000000000003</v>
      </c>
      <c r="G1939" s="293">
        <v>1671.36</v>
      </c>
    </row>
    <row r="1940" spans="1:7">
      <c r="A1940" s="289" t="s">
        <v>3577</v>
      </c>
      <c r="B1940" s="290"/>
      <c r="C1940" s="289" t="s">
        <v>3578</v>
      </c>
      <c r="D1940" s="291" t="s">
        <v>13</v>
      </c>
      <c r="E1940" s="292">
        <v>2457.31</v>
      </c>
      <c r="F1940" s="293">
        <v>34.270000000000003</v>
      </c>
      <c r="G1940" s="293">
        <v>2491.58</v>
      </c>
    </row>
    <row r="1941" spans="1:7">
      <c r="A1941" s="289" t="s">
        <v>3579</v>
      </c>
      <c r="B1941" s="290"/>
      <c r="C1941" s="289" t="s">
        <v>3580</v>
      </c>
      <c r="D1941" s="291" t="s">
        <v>13</v>
      </c>
      <c r="E1941" s="292">
        <v>3185.96</v>
      </c>
      <c r="F1941" s="293">
        <v>34.270000000000003</v>
      </c>
      <c r="G1941" s="293">
        <v>3220.23</v>
      </c>
    </row>
    <row r="1942" spans="1:7">
      <c r="A1942" s="280" t="s">
        <v>3581</v>
      </c>
      <c r="B1942" s="281" t="s">
        <v>3582</v>
      </c>
      <c r="C1942" s="284"/>
      <c r="D1942" s="283"/>
      <c r="E1942" s="295"/>
      <c r="F1942" s="295"/>
      <c r="G1942" s="295"/>
    </row>
    <row r="1943" spans="1:7">
      <c r="A1943" s="285" t="s">
        <v>3583</v>
      </c>
      <c r="B1943" s="286" t="s">
        <v>3584</v>
      </c>
      <c r="C1943" s="287"/>
      <c r="D1943" s="288"/>
      <c r="E1943" s="294"/>
      <c r="F1943" s="294"/>
      <c r="G1943" s="294"/>
    </row>
    <row r="1944" spans="1:7">
      <c r="A1944" s="289" t="s">
        <v>3585</v>
      </c>
      <c r="B1944" s="290"/>
      <c r="C1944" s="289" t="s">
        <v>3586</v>
      </c>
      <c r="D1944" s="291" t="s">
        <v>13</v>
      </c>
      <c r="E1944" s="292">
        <v>39.590000000000003</v>
      </c>
      <c r="F1944" s="293">
        <v>58.99</v>
      </c>
      <c r="G1944" s="293">
        <v>98.58</v>
      </c>
    </row>
    <row r="1945" spans="1:7">
      <c r="A1945" s="289" t="s">
        <v>3587</v>
      </c>
      <c r="B1945" s="290"/>
      <c r="C1945" s="289" t="s">
        <v>3588</v>
      </c>
      <c r="D1945" s="291" t="s">
        <v>13</v>
      </c>
      <c r="E1945" s="292">
        <v>81.13</v>
      </c>
      <c r="F1945" s="293">
        <v>82.33</v>
      </c>
      <c r="G1945" s="293">
        <v>163.46</v>
      </c>
    </row>
    <row r="1946" spans="1:7">
      <c r="A1946" s="289" t="s">
        <v>3589</v>
      </c>
      <c r="B1946" s="290"/>
      <c r="C1946" s="289" t="s">
        <v>3590</v>
      </c>
      <c r="D1946" s="291" t="s">
        <v>13</v>
      </c>
      <c r="E1946" s="292">
        <v>143.86000000000001</v>
      </c>
      <c r="F1946" s="293">
        <v>105.64</v>
      </c>
      <c r="G1946" s="293">
        <v>249.5</v>
      </c>
    </row>
    <row r="1947" spans="1:7">
      <c r="A1947" s="289" t="s">
        <v>3591</v>
      </c>
      <c r="B1947" s="290"/>
      <c r="C1947" s="289" t="s">
        <v>3592</v>
      </c>
      <c r="D1947" s="291" t="s">
        <v>13</v>
      </c>
      <c r="E1947" s="292">
        <v>295.83</v>
      </c>
      <c r="F1947" s="293">
        <v>131</v>
      </c>
      <c r="G1947" s="293">
        <v>426.83</v>
      </c>
    </row>
    <row r="1948" spans="1:7">
      <c r="A1948" s="289" t="s">
        <v>3593</v>
      </c>
      <c r="B1948" s="290"/>
      <c r="C1948" s="289" t="s">
        <v>3594</v>
      </c>
      <c r="D1948" s="291" t="s">
        <v>13</v>
      </c>
      <c r="E1948" s="292">
        <v>623.78</v>
      </c>
      <c r="F1948" s="293">
        <v>175.59</v>
      </c>
      <c r="G1948" s="293">
        <v>799.37</v>
      </c>
    </row>
    <row r="1949" spans="1:7">
      <c r="A1949" s="285" t="s">
        <v>3595</v>
      </c>
      <c r="B1949" s="286" t="s">
        <v>7817</v>
      </c>
      <c r="C1949" s="287"/>
      <c r="D1949" s="288"/>
      <c r="E1949" s="294"/>
      <c r="F1949" s="294"/>
      <c r="G1949" s="294"/>
    </row>
    <row r="1950" spans="1:7">
      <c r="A1950" s="289" t="s">
        <v>3596</v>
      </c>
      <c r="B1950" s="290"/>
      <c r="C1950" s="289" t="s">
        <v>3597</v>
      </c>
      <c r="D1950" s="291" t="s">
        <v>13</v>
      </c>
      <c r="E1950" s="292">
        <v>53.02</v>
      </c>
      <c r="F1950" s="293">
        <v>51.42</v>
      </c>
      <c r="G1950" s="293">
        <v>104.44</v>
      </c>
    </row>
    <row r="1951" spans="1:7">
      <c r="A1951" s="289" t="s">
        <v>3598</v>
      </c>
      <c r="B1951" s="290"/>
      <c r="C1951" s="289" t="s">
        <v>3599</v>
      </c>
      <c r="D1951" s="291" t="s">
        <v>13</v>
      </c>
      <c r="E1951" s="292">
        <v>105.5</v>
      </c>
      <c r="F1951" s="293">
        <v>68.540000000000006</v>
      </c>
      <c r="G1951" s="293">
        <v>174.04</v>
      </c>
    </row>
    <row r="1952" spans="1:7">
      <c r="A1952" s="289" t="s">
        <v>3600</v>
      </c>
      <c r="B1952" s="290"/>
      <c r="C1952" s="289" t="s">
        <v>3601</v>
      </c>
      <c r="D1952" s="291" t="s">
        <v>13</v>
      </c>
      <c r="E1952" s="292">
        <v>214.49</v>
      </c>
      <c r="F1952" s="293">
        <v>85.69</v>
      </c>
      <c r="G1952" s="293">
        <v>300.18</v>
      </c>
    </row>
    <row r="1953" spans="1:7">
      <c r="A1953" s="289" t="s">
        <v>3602</v>
      </c>
      <c r="B1953" s="290"/>
      <c r="C1953" s="289" t="s">
        <v>3603</v>
      </c>
      <c r="D1953" s="291" t="s">
        <v>13</v>
      </c>
      <c r="E1953" s="292">
        <v>309.95999999999998</v>
      </c>
      <c r="F1953" s="293">
        <v>102.81</v>
      </c>
      <c r="G1953" s="293">
        <v>412.77</v>
      </c>
    </row>
    <row r="1954" spans="1:7">
      <c r="A1954" s="285" t="s">
        <v>3604</v>
      </c>
      <c r="B1954" s="286" t="s">
        <v>3605</v>
      </c>
      <c r="C1954" s="287"/>
      <c r="D1954" s="288"/>
      <c r="E1954" s="294"/>
      <c r="F1954" s="294"/>
      <c r="G1954" s="294"/>
    </row>
    <row r="1955" spans="1:7" ht="25.5">
      <c r="A1955" s="289" t="s">
        <v>3606</v>
      </c>
      <c r="B1955" s="290"/>
      <c r="C1955" s="289" t="s">
        <v>3607</v>
      </c>
      <c r="D1955" s="291" t="s">
        <v>13</v>
      </c>
      <c r="E1955" s="292">
        <v>315.66000000000003</v>
      </c>
      <c r="F1955" s="293">
        <v>102.48</v>
      </c>
      <c r="G1955" s="293">
        <v>418.14</v>
      </c>
    </row>
    <row r="1956" spans="1:7" ht="25.5">
      <c r="A1956" s="289" t="s">
        <v>3608</v>
      </c>
      <c r="B1956" s="290"/>
      <c r="C1956" s="289" t="s">
        <v>3609</v>
      </c>
      <c r="D1956" s="291" t="s">
        <v>13</v>
      </c>
      <c r="E1956" s="292">
        <v>355.6</v>
      </c>
      <c r="F1956" s="293">
        <v>102.48</v>
      </c>
      <c r="G1956" s="293">
        <v>458.08</v>
      </c>
    </row>
    <row r="1957" spans="1:7" ht="25.5">
      <c r="A1957" s="289" t="s">
        <v>3610</v>
      </c>
      <c r="B1957" s="290"/>
      <c r="C1957" s="289" t="s">
        <v>3611</v>
      </c>
      <c r="D1957" s="291" t="s">
        <v>13</v>
      </c>
      <c r="E1957" s="292">
        <v>421.93</v>
      </c>
      <c r="F1957" s="293">
        <v>128.12</v>
      </c>
      <c r="G1957" s="293">
        <v>550.04999999999995</v>
      </c>
    </row>
    <row r="1958" spans="1:7" ht="25.5">
      <c r="A1958" s="289" t="s">
        <v>3612</v>
      </c>
      <c r="B1958" s="290"/>
      <c r="C1958" s="289" t="s">
        <v>3613</v>
      </c>
      <c r="D1958" s="291" t="s">
        <v>13</v>
      </c>
      <c r="E1958" s="292">
        <v>463.98</v>
      </c>
      <c r="F1958" s="293">
        <v>128.12</v>
      </c>
      <c r="G1958" s="293">
        <v>592.1</v>
      </c>
    </row>
    <row r="1959" spans="1:7" ht="25.5">
      <c r="A1959" s="289" t="s">
        <v>3614</v>
      </c>
      <c r="B1959" s="290"/>
      <c r="C1959" s="289" t="s">
        <v>3615</v>
      </c>
      <c r="D1959" s="291" t="s">
        <v>13</v>
      </c>
      <c r="E1959" s="292">
        <v>762.5</v>
      </c>
      <c r="F1959" s="293">
        <v>153.72</v>
      </c>
      <c r="G1959" s="293">
        <v>916.22</v>
      </c>
    </row>
    <row r="1960" spans="1:7" ht="25.5">
      <c r="A1960" s="289" t="s">
        <v>3616</v>
      </c>
      <c r="B1960" s="290"/>
      <c r="C1960" s="289" t="s">
        <v>3617</v>
      </c>
      <c r="D1960" s="291" t="s">
        <v>13</v>
      </c>
      <c r="E1960" s="292">
        <v>948.43</v>
      </c>
      <c r="F1960" s="293">
        <v>153.72</v>
      </c>
      <c r="G1960" s="293">
        <v>1102.1500000000001</v>
      </c>
    </row>
    <row r="1961" spans="1:7">
      <c r="A1961" s="285" t="s">
        <v>3618</v>
      </c>
      <c r="B1961" s="286" t="s">
        <v>3619</v>
      </c>
      <c r="C1961" s="287"/>
      <c r="D1961" s="288"/>
      <c r="E1961" s="294"/>
      <c r="F1961" s="294"/>
      <c r="G1961" s="294"/>
    </row>
    <row r="1962" spans="1:7" ht="25.5">
      <c r="A1962" s="289" t="s">
        <v>3620</v>
      </c>
      <c r="B1962" s="290"/>
      <c r="C1962" s="289" t="s">
        <v>3621</v>
      </c>
      <c r="D1962" s="291" t="s">
        <v>13</v>
      </c>
      <c r="E1962" s="292">
        <v>442.49</v>
      </c>
      <c r="F1962" s="293">
        <v>76.88</v>
      </c>
      <c r="G1962" s="293">
        <v>519.37</v>
      </c>
    </row>
    <row r="1963" spans="1:7" ht="25.5">
      <c r="A1963" s="289" t="s">
        <v>3622</v>
      </c>
      <c r="B1963" s="290"/>
      <c r="C1963" s="289" t="s">
        <v>3623</v>
      </c>
      <c r="D1963" s="291" t="s">
        <v>13</v>
      </c>
      <c r="E1963" s="292">
        <v>511.78</v>
      </c>
      <c r="F1963" s="293">
        <v>76.88</v>
      </c>
      <c r="G1963" s="293">
        <v>588.66</v>
      </c>
    </row>
    <row r="1964" spans="1:7" ht="25.5">
      <c r="A1964" s="289" t="s">
        <v>3624</v>
      </c>
      <c r="B1964" s="290"/>
      <c r="C1964" s="289" t="s">
        <v>3625</v>
      </c>
      <c r="D1964" s="291" t="s">
        <v>13</v>
      </c>
      <c r="E1964" s="292">
        <v>584.29</v>
      </c>
      <c r="F1964" s="293">
        <v>102.48</v>
      </c>
      <c r="G1964" s="293">
        <v>686.77</v>
      </c>
    </row>
    <row r="1965" spans="1:7" ht="25.5">
      <c r="A1965" s="289" t="s">
        <v>3626</v>
      </c>
      <c r="B1965" s="290"/>
      <c r="C1965" s="289" t="s">
        <v>3627</v>
      </c>
      <c r="D1965" s="291" t="s">
        <v>13</v>
      </c>
      <c r="E1965" s="292">
        <v>662.25</v>
      </c>
      <c r="F1965" s="293">
        <v>102.48</v>
      </c>
      <c r="G1965" s="293">
        <v>764.73</v>
      </c>
    </row>
    <row r="1966" spans="1:7" ht="25.5">
      <c r="A1966" s="289" t="s">
        <v>3628</v>
      </c>
      <c r="B1966" s="290"/>
      <c r="C1966" s="289" t="s">
        <v>3629</v>
      </c>
      <c r="D1966" s="291" t="s">
        <v>13</v>
      </c>
      <c r="E1966" s="292">
        <v>868.72</v>
      </c>
      <c r="F1966" s="293">
        <v>128.12</v>
      </c>
      <c r="G1966" s="293">
        <v>996.84</v>
      </c>
    </row>
    <row r="1967" spans="1:7" ht="25.5">
      <c r="A1967" s="289" t="s">
        <v>3630</v>
      </c>
      <c r="B1967" s="290"/>
      <c r="C1967" s="289" t="s">
        <v>3631</v>
      </c>
      <c r="D1967" s="291" t="s">
        <v>13</v>
      </c>
      <c r="E1967" s="292">
        <v>1298.53</v>
      </c>
      <c r="F1967" s="293">
        <v>128.12</v>
      </c>
      <c r="G1967" s="293">
        <v>1426.65</v>
      </c>
    </row>
    <row r="1968" spans="1:7">
      <c r="A1968" s="285" t="s">
        <v>3632</v>
      </c>
      <c r="B1968" s="286" t="s">
        <v>3633</v>
      </c>
      <c r="C1968" s="287"/>
      <c r="D1968" s="288"/>
      <c r="E1968" s="294"/>
      <c r="F1968" s="294"/>
      <c r="G1968" s="294"/>
    </row>
    <row r="1969" spans="1:7" ht="25.5">
      <c r="A1969" s="289" t="s">
        <v>8206</v>
      </c>
      <c r="B1969" s="290"/>
      <c r="C1969" s="289" t="s">
        <v>8207</v>
      </c>
      <c r="D1969" s="291" t="s">
        <v>56</v>
      </c>
      <c r="E1969" s="292">
        <v>2170.3000000000002</v>
      </c>
      <c r="F1969" s="293">
        <v>90.87</v>
      </c>
      <c r="G1969" s="293">
        <v>2261.17</v>
      </c>
    </row>
    <row r="1970" spans="1:7">
      <c r="A1970" s="285" t="s">
        <v>3634</v>
      </c>
      <c r="B1970" s="286" t="s">
        <v>3635</v>
      </c>
      <c r="C1970" s="287"/>
      <c r="D1970" s="288"/>
      <c r="E1970" s="294"/>
      <c r="F1970" s="294"/>
      <c r="G1970" s="294"/>
    </row>
    <row r="1971" spans="1:7">
      <c r="A1971" s="289" t="s">
        <v>3636</v>
      </c>
      <c r="B1971" s="290"/>
      <c r="C1971" s="289" t="s">
        <v>3637</v>
      </c>
      <c r="D1971" s="291" t="s">
        <v>495</v>
      </c>
      <c r="E1971" s="292">
        <v>72.13</v>
      </c>
      <c r="F1971" s="293">
        <v>6.1</v>
      </c>
      <c r="G1971" s="293">
        <v>78.23</v>
      </c>
    </row>
    <row r="1972" spans="1:7">
      <c r="A1972" s="285" t="s">
        <v>3638</v>
      </c>
      <c r="B1972" s="286" t="s">
        <v>3639</v>
      </c>
      <c r="C1972" s="287"/>
      <c r="D1972" s="288"/>
      <c r="E1972" s="294"/>
      <c r="F1972" s="294"/>
      <c r="G1972" s="294"/>
    </row>
    <row r="1973" spans="1:7">
      <c r="A1973" s="289" t="s">
        <v>3640</v>
      </c>
      <c r="B1973" s="290"/>
      <c r="C1973" s="289" t="s">
        <v>3641</v>
      </c>
      <c r="D1973" s="291" t="s">
        <v>13</v>
      </c>
      <c r="E1973" s="292">
        <v>23.39</v>
      </c>
      <c r="F1973" s="293">
        <v>10.29</v>
      </c>
      <c r="G1973" s="293">
        <v>33.68</v>
      </c>
    </row>
    <row r="1974" spans="1:7">
      <c r="A1974" s="289" t="s">
        <v>3642</v>
      </c>
      <c r="B1974" s="290"/>
      <c r="C1974" s="289" t="s">
        <v>3643</v>
      </c>
      <c r="D1974" s="291" t="s">
        <v>13</v>
      </c>
      <c r="E1974" s="292">
        <v>31.68</v>
      </c>
      <c r="F1974" s="293">
        <v>17.149999999999999</v>
      </c>
      <c r="G1974" s="293">
        <v>48.83</v>
      </c>
    </row>
    <row r="1975" spans="1:7">
      <c r="A1975" s="289" t="s">
        <v>3644</v>
      </c>
      <c r="B1975" s="290"/>
      <c r="C1975" s="289" t="s">
        <v>3645</v>
      </c>
      <c r="D1975" s="291" t="s">
        <v>13</v>
      </c>
      <c r="E1975" s="292">
        <v>35.72</v>
      </c>
      <c r="F1975" s="293">
        <v>34.270000000000003</v>
      </c>
      <c r="G1975" s="293">
        <v>69.989999999999995</v>
      </c>
    </row>
    <row r="1976" spans="1:7">
      <c r="A1976" s="289" t="s">
        <v>3646</v>
      </c>
      <c r="B1976" s="290"/>
      <c r="C1976" s="289" t="s">
        <v>3647</v>
      </c>
      <c r="D1976" s="291" t="s">
        <v>13</v>
      </c>
      <c r="E1976" s="292">
        <v>106.7</v>
      </c>
      <c r="F1976" s="293">
        <v>34.270000000000003</v>
      </c>
      <c r="G1976" s="293">
        <v>140.97</v>
      </c>
    </row>
    <row r="1977" spans="1:7">
      <c r="A1977" s="289" t="s">
        <v>3648</v>
      </c>
      <c r="B1977" s="290"/>
      <c r="C1977" s="289" t="s">
        <v>3649</v>
      </c>
      <c r="D1977" s="291" t="s">
        <v>13</v>
      </c>
      <c r="E1977" s="292">
        <v>164.74</v>
      </c>
      <c r="F1977" s="293">
        <v>34.270000000000003</v>
      </c>
      <c r="G1977" s="293">
        <v>199.01</v>
      </c>
    </row>
    <row r="1978" spans="1:7">
      <c r="A1978" s="289" t="s">
        <v>3650</v>
      </c>
      <c r="B1978" s="290"/>
      <c r="C1978" s="289" t="s">
        <v>3651</v>
      </c>
      <c r="D1978" s="291" t="s">
        <v>13</v>
      </c>
      <c r="E1978" s="292">
        <v>633.21</v>
      </c>
      <c r="F1978" s="293">
        <v>41.13</v>
      </c>
      <c r="G1978" s="293">
        <v>674.34</v>
      </c>
    </row>
    <row r="1979" spans="1:7">
      <c r="A1979" s="289" t="s">
        <v>3652</v>
      </c>
      <c r="B1979" s="290"/>
      <c r="C1979" s="289" t="s">
        <v>3653</v>
      </c>
      <c r="D1979" s="291" t="s">
        <v>13</v>
      </c>
      <c r="E1979" s="292">
        <v>242.63</v>
      </c>
      <c r="F1979" s="293">
        <v>41.13</v>
      </c>
      <c r="G1979" s="293">
        <v>283.76</v>
      </c>
    </row>
    <row r="1980" spans="1:7">
      <c r="A1980" s="285" t="s">
        <v>3654</v>
      </c>
      <c r="B1980" s="286" t="s">
        <v>3655</v>
      </c>
      <c r="C1980" s="287"/>
      <c r="D1980" s="288"/>
      <c r="E1980" s="294"/>
      <c r="F1980" s="294"/>
      <c r="G1980" s="294"/>
    </row>
    <row r="1981" spans="1:7">
      <c r="A1981" s="289" t="s">
        <v>3656</v>
      </c>
      <c r="B1981" s="290"/>
      <c r="C1981" s="289" t="s">
        <v>3657</v>
      </c>
      <c r="D1981" s="291" t="s">
        <v>13</v>
      </c>
      <c r="E1981" s="292">
        <v>15.1</v>
      </c>
      <c r="F1981" s="293">
        <v>6.86</v>
      </c>
      <c r="G1981" s="293">
        <v>21.96</v>
      </c>
    </row>
    <row r="1982" spans="1:7">
      <c r="A1982" s="289" t="s">
        <v>3658</v>
      </c>
      <c r="B1982" s="290"/>
      <c r="C1982" s="289" t="s">
        <v>3659</v>
      </c>
      <c r="D1982" s="291" t="s">
        <v>13</v>
      </c>
      <c r="E1982" s="292">
        <v>32.92</v>
      </c>
      <c r="F1982" s="293">
        <v>6.86</v>
      </c>
      <c r="G1982" s="293">
        <v>39.78</v>
      </c>
    </row>
    <row r="1983" spans="1:7">
      <c r="A1983" s="289" t="s">
        <v>3660</v>
      </c>
      <c r="B1983" s="290"/>
      <c r="C1983" s="289" t="s">
        <v>3661</v>
      </c>
      <c r="D1983" s="291" t="s">
        <v>13</v>
      </c>
      <c r="E1983" s="292">
        <v>63.58</v>
      </c>
      <c r="F1983" s="293">
        <v>6.86</v>
      </c>
      <c r="G1983" s="293">
        <v>70.44</v>
      </c>
    </row>
    <row r="1984" spans="1:7">
      <c r="A1984" s="289" t="s">
        <v>3662</v>
      </c>
      <c r="B1984" s="290"/>
      <c r="C1984" s="289" t="s">
        <v>3663</v>
      </c>
      <c r="D1984" s="291" t="s">
        <v>13</v>
      </c>
      <c r="E1984" s="292">
        <v>87.49</v>
      </c>
      <c r="F1984" s="293">
        <v>6.86</v>
      </c>
      <c r="G1984" s="293">
        <v>94.35</v>
      </c>
    </row>
    <row r="1985" spans="1:7">
      <c r="A1985" s="289" t="s">
        <v>3664</v>
      </c>
      <c r="B1985" s="290"/>
      <c r="C1985" s="289" t="s">
        <v>3665</v>
      </c>
      <c r="D1985" s="291" t="s">
        <v>13</v>
      </c>
      <c r="E1985" s="292">
        <v>131.47</v>
      </c>
      <c r="F1985" s="293">
        <v>6.86</v>
      </c>
      <c r="G1985" s="293">
        <v>138.33000000000001</v>
      </c>
    </row>
    <row r="1986" spans="1:7">
      <c r="A1986" s="289" t="s">
        <v>3666</v>
      </c>
      <c r="B1986" s="290"/>
      <c r="C1986" s="289" t="s">
        <v>3667</v>
      </c>
      <c r="D1986" s="291" t="s">
        <v>13</v>
      </c>
      <c r="E1986" s="292">
        <v>283.48</v>
      </c>
      <c r="F1986" s="293">
        <v>6.86</v>
      </c>
      <c r="G1986" s="293">
        <v>290.33999999999997</v>
      </c>
    </row>
    <row r="1987" spans="1:7">
      <c r="A1987" s="289" t="s">
        <v>3668</v>
      </c>
      <c r="B1987" s="290"/>
      <c r="C1987" s="289" t="s">
        <v>7818</v>
      </c>
      <c r="D1987" s="291" t="s">
        <v>13</v>
      </c>
      <c r="E1987" s="292">
        <v>3.58</v>
      </c>
      <c r="F1987" s="293">
        <v>6.86</v>
      </c>
      <c r="G1987" s="293">
        <v>10.44</v>
      </c>
    </row>
    <row r="1988" spans="1:7">
      <c r="A1988" s="289" t="s">
        <v>3669</v>
      </c>
      <c r="B1988" s="290"/>
      <c r="C1988" s="289" t="s">
        <v>7819</v>
      </c>
      <c r="D1988" s="291" t="s">
        <v>13</v>
      </c>
      <c r="E1988" s="292">
        <v>5.84</v>
      </c>
      <c r="F1988" s="293">
        <v>6.86</v>
      </c>
      <c r="G1988" s="293">
        <v>12.7</v>
      </c>
    </row>
    <row r="1989" spans="1:7">
      <c r="A1989" s="289" t="s">
        <v>3670</v>
      </c>
      <c r="B1989" s="290"/>
      <c r="C1989" s="289" t="s">
        <v>3671</v>
      </c>
      <c r="D1989" s="291" t="s">
        <v>13</v>
      </c>
      <c r="E1989" s="292">
        <v>32.26</v>
      </c>
      <c r="F1989" s="293">
        <v>1.7</v>
      </c>
      <c r="G1989" s="293">
        <v>33.96</v>
      </c>
    </row>
    <row r="1990" spans="1:7">
      <c r="A1990" s="285" t="s">
        <v>3672</v>
      </c>
      <c r="B1990" s="286" t="s">
        <v>3673</v>
      </c>
      <c r="C1990" s="287"/>
      <c r="D1990" s="288"/>
      <c r="E1990" s="294"/>
      <c r="F1990" s="294"/>
      <c r="G1990" s="294"/>
    </row>
    <row r="1991" spans="1:7">
      <c r="A1991" s="289" t="s">
        <v>3674</v>
      </c>
      <c r="B1991" s="290"/>
      <c r="C1991" s="289" t="s">
        <v>3675</v>
      </c>
      <c r="D1991" s="291" t="s">
        <v>13</v>
      </c>
      <c r="E1991" s="292">
        <v>16348.58</v>
      </c>
      <c r="F1991" s="293">
        <v>215.17</v>
      </c>
      <c r="G1991" s="293">
        <v>16563.75</v>
      </c>
    </row>
    <row r="1992" spans="1:7">
      <c r="A1992" s="289" t="s">
        <v>3676</v>
      </c>
      <c r="B1992" s="290"/>
      <c r="C1992" s="289" t="s">
        <v>3677</v>
      </c>
      <c r="D1992" s="291" t="s">
        <v>13</v>
      </c>
      <c r="E1992" s="292">
        <v>23882.45</v>
      </c>
      <c r="F1992" s="293">
        <v>192.84</v>
      </c>
      <c r="G1992" s="293">
        <v>24075.29</v>
      </c>
    </row>
    <row r="1993" spans="1:7" ht="25.5">
      <c r="A1993" s="289" t="s">
        <v>3678</v>
      </c>
      <c r="B1993" s="290"/>
      <c r="C1993" s="289" t="s">
        <v>3679</v>
      </c>
      <c r="D1993" s="291" t="s">
        <v>262</v>
      </c>
      <c r="E1993" s="292">
        <v>24263.4</v>
      </c>
      <c r="F1993" s="293">
        <v>284.27</v>
      </c>
      <c r="G1993" s="293">
        <v>24547.67</v>
      </c>
    </row>
    <row r="1994" spans="1:7">
      <c r="A1994" s="289" t="s">
        <v>3680</v>
      </c>
      <c r="B1994" s="290"/>
      <c r="C1994" s="289" t="s">
        <v>3681</v>
      </c>
      <c r="D1994" s="291" t="s">
        <v>13</v>
      </c>
      <c r="E1994" s="292">
        <v>59376.37</v>
      </c>
      <c r="F1994" s="293">
        <v>34.270000000000003</v>
      </c>
      <c r="G1994" s="293">
        <v>59410.64</v>
      </c>
    </row>
    <row r="1995" spans="1:7">
      <c r="A1995" s="289" t="s">
        <v>3682</v>
      </c>
      <c r="B1995" s="290"/>
      <c r="C1995" s="289" t="s">
        <v>3683</v>
      </c>
      <c r="D1995" s="291" t="s">
        <v>13</v>
      </c>
      <c r="E1995" s="292">
        <v>108910.93</v>
      </c>
      <c r="F1995" s="293">
        <v>34.270000000000003</v>
      </c>
      <c r="G1995" s="293">
        <v>108945.2</v>
      </c>
    </row>
    <row r="1996" spans="1:7">
      <c r="A1996" s="289" t="s">
        <v>3684</v>
      </c>
      <c r="B1996" s="290"/>
      <c r="C1996" s="289" t="s">
        <v>3685</v>
      </c>
      <c r="D1996" s="291" t="s">
        <v>13</v>
      </c>
      <c r="E1996" s="292">
        <v>15.71</v>
      </c>
      <c r="F1996" s="293">
        <v>10.29</v>
      </c>
      <c r="G1996" s="293">
        <v>26</v>
      </c>
    </row>
    <row r="1997" spans="1:7">
      <c r="A1997" s="289" t="s">
        <v>3686</v>
      </c>
      <c r="B1997" s="290"/>
      <c r="C1997" s="289" t="s">
        <v>3687</v>
      </c>
      <c r="D1997" s="291" t="s">
        <v>13</v>
      </c>
      <c r="E1997" s="292">
        <v>22.19</v>
      </c>
      <c r="F1997" s="293">
        <v>10.29</v>
      </c>
      <c r="G1997" s="293">
        <v>32.479999999999997</v>
      </c>
    </row>
    <row r="1998" spans="1:7">
      <c r="A1998" s="289" t="s">
        <v>3688</v>
      </c>
      <c r="B1998" s="290"/>
      <c r="C1998" s="289" t="s">
        <v>3689</v>
      </c>
      <c r="D1998" s="291" t="s">
        <v>13</v>
      </c>
      <c r="E1998" s="292">
        <v>75.55</v>
      </c>
      <c r="F1998" s="293">
        <v>20.56</v>
      </c>
      <c r="G1998" s="293">
        <v>96.11</v>
      </c>
    </row>
    <row r="1999" spans="1:7">
      <c r="A1999" s="289" t="s">
        <v>3690</v>
      </c>
      <c r="B1999" s="290"/>
      <c r="C1999" s="289" t="s">
        <v>3691</v>
      </c>
      <c r="D1999" s="291" t="s">
        <v>13</v>
      </c>
      <c r="E1999" s="292">
        <v>119.07</v>
      </c>
      <c r="F1999" s="293">
        <v>20.56</v>
      </c>
      <c r="G1999" s="293">
        <v>139.63</v>
      </c>
    </row>
    <row r="2000" spans="1:7">
      <c r="A2000" s="289" t="s">
        <v>3692</v>
      </c>
      <c r="B2000" s="290"/>
      <c r="C2000" s="289" t="s">
        <v>3693</v>
      </c>
      <c r="D2000" s="291" t="s">
        <v>13</v>
      </c>
      <c r="E2000" s="292">
        <v>89.61</v>
      </c>
      <c r="F2000" s="293">
        <v>30.85</v>
      </c>
      <c r="G2000" s="293">
        <v>120.46</v>
      </c>
    </row>
    <row r="2001" spans="1:7">
      <c r="A2001" s="289" t="s">
        <v>3694</v>
      </c>
      <c r="B2001" s="290"/>
      <c r="C2001" s="289" t="s">
        <v>3695</v>
      </c>
      <c r="D2001" s="291" t="s">
        <v>13</v>
      </c>
      <c r="E2001" s="292">
        <v>118.74</v>
      </c>
      <c r="F2001" s="293">
        <v>30.85</v>
      </c>
      <c r="G2001" s="293">
        <v>149.59</v>
      </c>
    </row>
    <row r="2002" spans="1:7" ht="25.5">
      <c r="A2002" s="289" t="s">
        <v>3696</v>
      </c>
      <c r="B2002" s="290"/>
      <c r="C2002" s="289" t="s">
        <v>3697</v>
      </c>
      <c r="D2002" s="291" t="s">
        <v>13</v>
      </c>
      <c r="E2002" s="292">
        <v>338.63</v>
      </c>
      <c r="F2002" s="293">
        <v>34.270000000000003</v>
      </c>
      <c r="G2002" s="293">
        <v>372.9</v>
      </c>
    </row>
    <row r="2003" spans="1:7" ht="25.5">
      <c r="A2003" s="289" t="s">
        <v>3698</v>
      </c>
      <c r="B2003" s="290"/>
      <c r="C2003" s="289" t="s">
        <v>3699</v>
      </c>
      <c r="D2003" s="291" t="s">
        <v>13</v>
      </c>
      <c r="E2003" s="292">
        <v>547.82000000000005</v>
      </c>
      <c r="F2003" s="293">
        <v>34.270000000000003</v>
      </c>
      <c r="G2003" s="293">
        <v>582.09</v>
      </c>
    </row>
    <row r="2004" spans="1:7" ht="25.5">
      <c r="A2004" s="289" t="s">
        <v>3700</v>
      </c>
      <c r="B2004" s="290"/>
      <c r="C2004" s="289" t="s">
        <v>3701</v>
      </c>
      <c r="D2004" s="291" t="s">
        <v>13</v>
      </c>
      <c r="E2004" s="292">
        <v>1630.42</v>
      </c>
      <c r="F2004" s="293">
        <v>68.540000000000006</v>
      </c>
      <c r="G2004" s="293">
        <v>1698.96</v>
      </c>
    </row>
    <row r="2005" spans="1:7" ht="25.5">
      <c r="A2005" s="289" t="s">
        <v>3702</v>
      </c>
      <c r="B2005" s="290"/>
      <c r="C2005" s="289" t="s">
        <v>3703</v>
      </c>
      <c r="D2005" s="291" t="s">
        <v>13</v>
      </c>
      <c r="E2005" s="292">
        <v>2193.63</v>
      </c>
      <c r="F2005" s="293">
        <v>68.540000000000006</v>
      </c>
      <c r="G2005" s="293">
        <v>2262.17</v>
      </c>
    </row>
    <row r="2006" spans="1:7" ht="25.5">
      <c r="A2006" s="289" t="s">
        <v>3704</v>
      </c>
      <c r="B2006" s="290"/>
      <c r="C2006" s="289" t="s">
        <v>3705</v>
      </c>
      <c r="D2006" s="291" t="s">
        <v>13</v>
      </c>
      <c r="E2006" s="292">
        <v>6019.42</v>
      </c>
      <c r="F2006" s="293">
        <v>68.540000000000006</v>
      </c>
      <c r="G2006" s="293">
        <v>6087.96</v>
      </c>
    </row>
    <row r="2007" spans="1:7" ht="25.5">
      <c r="A2007" s="289" t="s">
        <v>3706</v>
      </c>
      <c r="B2007" s="290"/>
      <c r="C2007" s="289" t="s">
        <v>3707</v>
      </c>
      <c r="D2007" s="291" t="s">
        <v>13</v>
      </c>
      <c r="E2007" s="292">
        <v>8044.5</v>
      </c>
      <c r="F2007" s="293">
        <v>68.540000000000006</v>
      </c>
      <c r="G2007" s="293">
        <v>8113.04</v>
      </c>
    </row>
    <row r="2008" spans="1:7" ht="25.5">
      <c r="A2008" s="289" t="s">
        <v>3708</v>
      </c>
      <c r="B2008" s="290"/>
      <c r="C2008" s="289" t="s">
        <v>3709</v>
      </c>
      <c r="D2008" s="291" t="s">
        <v>13</v>
      </c>
      <c r="E2008" s="292">
        <v>9172.56</v>
      </c>
      <c r="F2008" s="293">
        <v>68.540000000000006</v>
      </c>
      <c r="G2008" s="293">
        <v>9241.1</v>
      </c>
    </row>
    <row r="2009" spans="1:7" ht="25.5">
      <c r="A2009" s="289" t="s">
        <v>3710</v>
      </c>
      <c r="B2009" s="290"/>
      <c r="C2009" s="289" t="s">
        <v>3711</v>
      </c>
      <c r="D2009" s="291" t="s">
        <v>13</v>
      </c>
      <c r="E2009" s="292">
        <v>12157.98</v>
      </c>
      <c r="F2009" s="293">
        <v>68.540000000000006</v>
      </c>
      <c r="G2009" s="293">
        <v>12226.52</v>
      </c>
    </row>
    <row r="2010" spans="1:7" ht="25.5">
      <c r="A2010" s="289" t="s">
        <v>7820</v>
      </c>
      <c r="B2010" s="290"/>
      <c r="C2010" s="289" t="s">
        <v>7821</v>
      </c>
      <c r="D2010" s="291" t="s">
        <v>13</v>
      </c>
      <c r="E2010" s="292">
        <v>11054.73</v>
      </c>
      <c r="F2010" s="293">
        <v>68.540000000000006</v>
      </c>
      <c r="G2010" s="293">
        <v>11123.27</v>
      </c>
    </row>
    <row r="2011" spans="1:7">
      <c r="A2011" s="289" t="s">
        <v>3712</v>
      </c>
      <c r="B2011" s="290"/>
      <c r="C2011" s="289" t="s">
        <v>3713</v>
      </c>
      <c r="D2011" s="291" t="s">
        <v>13</v>
      </c>
      <c r="E2011" s="292">
        <v>9.07</v>
      </c>
      <c r="F2011" s="293">
        <v>6.86</v>
      </c>
      <c r="G2011" s="293">
        <v>15.93</v>
      </c>
    </row>
    <row r="2012" spans="1:7">
      <c r="A2012" s="289" t="s">
        <v>3714</v>
      </c>
      <c r="B2012" s="290"/>
      <c r="C2012" s="289" t="s">
        <v>3715</v>
      </c>
      <c r="D2012" s="291" t="s">
        <v>13</v>
      </c>
      <c r="E2012" s="292">
        <v>11.7</v>
      </c>
      <c r="F2012" s="293">
        <v>6.86</v>
      </c>
      <c r="G2012" s="293">
        <v>18.559999999999999</v>
      </c>
    </row>
    <row r="2013" spans="1:7">
      <c r="A2013" s="289" t="s">
        <v>3716</v>
      </c>
      <c r="B2013" s="290"/>
      <c r="C2013" s="289" t="s">
        <v>3717</v>
      </c>
      <c r="D2013" s="291" t="s">
        <v>13</v>
      </c>
      <c r="E2013" s="292">
        <v>35.880000000000003</v>
      </c>
      <c r="F2013" s="293">
        <v>6.86</v>
      </c>
      <c r="G2013" s="293">
        <v>42.74</v>
      </c>
    </row>
    <row r="2014" spans="1:7">
      <c r="A2014" s="289" t="s">
        <v>3718</v>
      </c>
      <c r="B2014" s="290"/>
      <c r="C2014" s="289" t="s">
        <v>3719</v>
      </c>
      <c r="D2014" s="291" t="s">
        <v>13</v>
      </c>
      <c r="E2014" s="292">
        <v>39.83</v>
      </c>
      <c r="F2014" s="293">
        <v>6.86</v>
      </c>
      <c r="G2014" s="293">
        <v>46.69</v>
      </c>
    </row>
    <row r="2015" spans="1:7">
      <c r="A2015" s="289" t="s">
        <v>3720</v>
      </c>
      <c r="B2015" s="290"/>
      <c r="C2015" s="289" t="s">
        <v>3721</v>
      </c>
      <c r="D2015" s="291" t="s">
        <v>13</v>
      </c>
      <c r="E2015" s="292">
        <v>44.34</v>
      </c>
      <c r="F2015" s="293">
        <v>6.86</v>
      </c>
      <c r="G2015" s="293">
        <v>51.2</v>
      </c>
    </row>
    <row r="2016" spans="1:7">
      <c r="A2016" s="289" t="s">
        <v>3722</v>
      </c>
      <c r="B2016" s="290"/>
      <c r="C2016" s="289" t="s">
        <v>3723</v>
      </c>
      <c r="D2016" s="291" t="s">
        <v>13</v>
      </c>
      <c r="E2016" s="292">
        <v>762.65</v>
      </c>
      <c r="F2016" s="293">
        <v>6.86</v>
      </c>
      <c r="G2016" s="293">
        <v>769.51</v>
      </c>
    </row>
    <row r="2017" spans="1:7">
      <c r="A2017" s="289" t="s">
        <v>3724</v>
      </c>
      <c r="B2017" s="290"/>
      <c r="C2017" s="289" t="s">
        <v>3725</v>
      </c>
      <c r="D2017" s="291" t="s">
        <v>13</v>
      </c>
      <c r="E2017" s="292">
        <v>50.18</v>
      </c>
      <c r="F2017" s="293">
        <v>6.86</v>
      </c>
      <c r="G2017" s="293">
        <v>57.04</v>
      </c>
    </row>
    <row r="2018" spans="1:7">
      <c r="A2018" s="289" t="s">
        <v>3726</v>
      </c>
      <c r="B2018" s="290"/>
      <c r="C2018" s="289" t="s">
        <v>3727</v>
      </c>
      <c r="D2018" s="291" t="s">
        <v>13</v>
      </c>
      <c r="E2018" s="292">
        <v>54.87</v>
      </c>
      <c r="F2018" s="293">
        <v>6.86</v>
      </c>
      <c r="G2018" s="293">
        <v>61.73</v>
      </c>
    </row>
    <row r="2019" spans="1:7">
      <c r="A2019" s="289" t="s">
        <v>3728</v>
      </c>
      <c r="B2019" s="290"/>
      <c r="C2019" s="289" t="s">
        <v>3729</v>
      </c>
      <c r="D2019" s="291" t="s">
        <v>13</v>
      </c>
      <c r="E2019" s="292">
        <v>62.11</v>
      </c>
      <c r="F2019" s="293">
        <v>6.86</v>
      </c>
      <c r="G2019" s="293">
        <v>68.97</v>
      </c>
    </row>
    <row r="2020" spans="1:7">
      <c r="A2020" s="289" t="s">
        <v>3730</v>
      </c>
      <c r="B2020" s="290"/>
      <c r="C2020" s="289" t="s">
        <v>3731</v>
      </c>
      <c r="D2020" s="291" t="s">
        <v>13</v>
      </c>
      <c r="E2020" s="292">
        <v>1147.3900000000001</v>
      </c>
      <c r="F2020" s="293">
        <v>6.86</v>
      </c>
      <c r="G2020" s="293">
        <v>1154.25</v>
      </c>
    </row>
    <row r="2021" spans="1:7" ht="25.5">
      <c r="A2021" s="289" t="s">
        <v>3732</v>
      </c>
      <c r="B2021" s="290"/>
      <c r="C2021" s="289" t="s">
        <v>3733</v>
      </c>
      <c r="D2021" s="291" t="s">
        <v>13</v>
      </c>
      <c r="E2021" s="292">
        <v>29006.75</v>
      </c>
      <c r="F2021" s="293">
        <v>68.540000000000006</v>
      </c>
      <c r="G2021" s="293">
        <v>29075.29</v>
      </c>
    </row>
    <row r="2022" spans="1:7" ht="25.5">
      <c r="A2022" s="289" t="s">
        <v>3734</v>
      </c>
      <c r="B2022" s="290"/>
      <c r="C2022" s="289" t="s">
        <v>3735</v>
      </c>
      <c r="D2022" s="291" t="s">
        <v>13</v>
      </c>
      <c r="E2022" s="292">
        <v>42495.89</v>
      </c>
      <c r="F2022" s="293">
        <v>68.540000000000006</v>
      </c>
      <c r="G2022" s="293">
        <v>42564.43</v>
      </c>
    </row>
    <row r="2023" spans="1:7">
      <c r="A2023" s="289" t="s">
        <v>3736</v>
      </c>
      <c r="B2023" s="290"/>
      <c r="C2023" s="289" t="s">
        <v>3737</v>
      </c>
      <c r="D2023" s="291" t="s">
        <v>13</v>
      </c>
      <c r="E2023" s="292">
        <v>308899.94</v>
      </c>
      <c r="F2023" s="293">
        <v>34.270000000000003</v>
      </c>
      <c r="G2023" s="293">
        <v>308934.21000000002</v>
      </c>
    </row>
    <row r="2024" spans="1:7">
      <c r="A2024" s="285" t="s">
        <v>3738</v>
      </c>
      <c r="B2024" s="286" t="s">
        <v>3739</v>
      </c>
      <c r="C2024" s="287"/>
      <c r="D2024" s="288"/>
      <c r="E2024" s="294"/>
      <c r="F2024" s="294"/>
      <c r="G2024" s="294"/>
    </row>
    <row r="2025" spans="1:7">
      <c r="A2025" s="289" t="s">
        <v>3740</v>
      </c>
      <c r="B2025" s="290"/>
      <c r="C2025" s="289" t="s">
        <v>3741</v>
      </c>
      <c r="D2025" s="291" t="s">
        <v>13</v>
      </c>
      <c r="E2025" s="292">
        <v>2316.25</v>
      </c>
      <c r="F2025" s="293">
        <v>34.270000000000003</v>
      </c>
      <c r="G2025" s="293">
        <v>2350.52</v>
      </c>
    </row>
    <row r="2026" spans="1:7" ht="25.5">
      <c r="A2026" s="289" t="s">
        <v>3742</v>
      </c>
      <c r="B2026" s="290"/>
      <c r="C2026" s="289" t="s">
        <v>3743</v>
      </c>
      <c r="D2026" s="291" t="s">
        <v>13</v>
      </c>
      <c r="E2026" s="292">
        <v>1239.42</v>
      </c>
      <c r="F2026" s="293">
        <v>27.41</v>
      </c>
      <c r="G2026" s="293">
        <v>1266.83</v>
      </c>
    </row>
    <row r="2027" spans="1:7" ht="25.5">
      <c r="A2027" s="289" t="s">
        <v>3744</v>
      </c>
      <c r="B2027" s="290"/>
      <c r="C2027" s="289" t="s">
        <v>3745</v>
      </c>
      <c r="D2027" s="291" t="s">
        <v>13</v>
      </c>
      <c r="E2027" s="292">
        <v>1278.5899999999999</v>
      </c>
      <c r="F2027" s="293">
        <v>27.41</v>
      </c>
      <c r="G2027" s="293">
        <v>1306</v>
      </c>
    </row>
    <row r="2028" spans="1:7" ht="25.5">
      <c r="A2028" s="289" t="s">
        <v>3746</v>
      </c>
      <c r="B2028" s="290"/>
      <c r="C2028" s="289" t="s">
        <v>3747</v>
      </c>
      <c r="D2028" s="291" t="s">
        <v>13</v>
      </c>
      <c r="E2028" s="292">
        <v>1623.65</v>
      </c>
      <c r="F2028" s="293">
        <v>34.270000000000003</v>
      </c>
      <c r="G2028" s="293">
        <v>1657.92</v>
      </c>
    </row>
    <row r="2029" spans="1:7" ht="25.5">
      <c r="A2029" s="289" t="s">
        <v>3748</v>
      </c>
      <c r="B2029" s="290"/>
      <c r="C2029" s="289" t="s">
        <v>3749</v>
      </c>
      <c r="D2029" s="291" t="s">
        <v>13</v>
      </c>
      <c r="E2029" s="292">
        <v>2067.1799999999998</v>
      </c>
      <c r="F2029" s="293">
        <v>41.13</v>
      </c>
      <c r="G2029" s="293">
        <v>2108.31</v>
      </c>
    </row>
    <row r="2030" spans="1:7" ht="25.5">
      <c r="A2030" s="289" t="s">
        <v>3750</v>
      </c>
      <c r="B2030" s="290"/>
      <c r="C2030" s="289" t="s">
        <v>3751</v>
      </c>
      <c r="D2030" s="291" t="s">
        <v>13</v>
      </c>
      <c r="E2030" s="292">
        <v>3549.24</v>
      </c>
      <c r="F2030" s="293">
        <v>51.42</v>
      </c>
      <c r="G2030" s="293">
        <v>3600.66</v>
      </c>
    </row>
    <row r="2031" spans="1:7" ht="25.5">
      <c r="A2031" s="289" t="s">
        <v>3752</v>
      </c>
      <c r="B2031" s="290"/>
      <c r="C2031" s="289" t="s">
        <v>3753</v>
      </c>
      <c r="D2031" s="291" t="s">
        <v>13</v>
      </c>
      <c r="E2031" s="292">
        <v>7239.57</v>
      </c>
      <c r="F2031" s="293">
        <v>51.42</v>
      </c>
      <c r="G2031" s="293">
        <v>7290.99</v>
      </c>
    </row>
    <row r="2032" spans="1:7" ht="25.5">
      <c r="A2032" s="289" t="s">
        <v>3754</v>
      </c>
      <c r="B2032" s="290"/>
      <c r="C2032" s="289" t="s">
        <v>3755</v>
      </c>
      <c r="D2032" s="291" t="s">
        <v>13</v>
      </c>
      <c r="E2032" s="292">
        <v>1284.79</v>
      </c>
      <c r="F2032" s="293">
        <v>27.41</v>
      </c>
      <c r="G2032" s="293">
        <v>1312.2</v>
      </c>
    </row>
    <row r="2033" spans="1:7" ht="25.5">
      <c r="A2033" s="289" t="s">
        <v>3756</v>
      </c>
      <c r="B2033" s="290"/>
      <c r="C2033" s="289" t="s">
        <v>3757</v>
      </c>
      <c r="D2033" s="291" t="s">
        <v>13</v>
      </c>
      <c r="E2033" s="292">
        <v>1469.71</v>
      </c>
      <c r="F2033" s="293">
        <v>27.41</v>
      </c>
      <c r="G2033" s="293">
        <v>1497.12</v>
      </c>
    </row>
    <row r="2034" spans="1:7" ht="25.5">
      <c r="A2034" s="289" t="s">
        <v>3758</v>
      </c>
      <c r="B2034" s="290"/>
      <c r="C2034" s="289" t="s">
        <v>3759</v>
      </c>
      <c r="D2034" s="291" t="s">
        <v>13</v>
      </c>
      <c r="E2034" s="292">
        <v>2769.35</v>
      </c>
      <c r="F2034" s="293">
        <v>27.41</v>
      </c>
      <c r="G2034" s="293">
        <v>2796.76</v>
      </c>
    </row>
    <row r="2035" spans="1:7" ht="25.5">
      <c r="A2035" s="289" t="s">
        <v>3760</v>
      </c>
      <c r="B2035" s="290"/>
      <c r="C2035" s="289" t="s">
        <v>3761</v>
      </c>
      <c r="D2035" s="291" t="s">
        <v>13</v>
      </c>
      <c r="E2035" s="292">
        <v>3336.53</v>
      </c>
      <c r="F2035" s="293">
        <v>34.270000000000003</v>
      </c>
      <c r="G2035" s="293">
        <v>3370.8</v>
      </c>
    </row>
    <row r="2036" spans="1:7" ht="25.5">
      <c r="A2036" s="289" t="s">
        <v>3762</v>
      </c>
      <c r="B2036" s="290"/>
      <c r="C2036" s="289" t="s">
        <v>3763</v>
      </c>
      <c r="D2036" s="291" t="s">
        <v>13</v>
      </c>
      <c r="E2036" s="292">
        <v>6477.02</v>
      </c>
      <c r="F2036" s="293">
        <v>41.13</v>
      </c>
      <c r="G2036" s="293">
        <v>6518.15</v>
      </c>
    </row>
    <row r="2037" spans="1:7" ht="25.5">
      <c r="A2037" s="289" t="s">
        <v>3764</v>
      </c>
      <c r="B2037" s="290"/>
      <c r="C2037" s="289" t="s">
        <v>3765</v>
      </c>
      <c r="D2037" s="291" t="s">
        <v>13</v>
      </c>
      <c r="E2037" s="292">
        <v>252.01</v>
      </c>
      <c r="F2037" s="293">
        <v>27.41</v>
      </c>
      <c r="G2037" s="293">
        <v>279.42</v>
      </c>
    </row>
    <row r="2038" spans="1:7" ht="25.5">
      <c r="A2038" s="289" t="s">
        <v>3766</v>
      </c>
      <c r="B2038" s="290"/>
      <c r="C2038" s="289" t="s">
        <v>3767</v>
      </c>
      <c r="D2038" s="291" t="s">
        <v>13</v>
      </c>
      <c r="E2038" s="292">
        <v>414.37</v>
      </c>
      <c r="F2038" s="293">
        <v>27.41</v>
      </c>
      <c r="G2038" s="293">
        <v>441.78</v>
      </c>
    </row>
    <row r="2039" spans="1:7" ht="25.5">
      <c r="A2039" s="289" t="s">
        <v>3768</v>
      </c>
      <c r="B2039" s="290"/>
      <c r="C2039" s="289" t="s">
        <v>3769</v>
      </c>
      <c r="D2039" s="291" t="s">
        <v>13</v>
      </c>
      <c r="E2039" s="292">
        <v>595.9</v>
      </c>
      <c r="F2039" s="293">
        <v>34.270000000000003</v>
      </c>
      <c r="G2039" s="293">
        <v>630.16999999999996</v>
      </c>
    </row>
    <row r="2040" spans="1:7" ht="25.5">
      <c r="A2040" s="289" t="s">
        <v>3770</v>
      </c>
      <c r="B2040" s="290"/>
      <c r="C2040" s="289" t="s">
        <v>3771</v>
      </c>
      <c r="D2040" s="291" t="s">
        <v>13</v>
      </c>
      <c r="E2040" s="292">
        <v>1281.04</v>
      </c>
      <c r="F2040" s="293">
        <v>41.13</v>
      </c>
      <c r="G2040" s="293">
        <v>1322.17</v>
      </c>
    </row>
    <row r="2041" spans="1:7">
      <c r="A2041" s="289" t="s">
        <v>3772</v>
      </c>
      <c r="B2041" s="290"/>
      <c r="C2041" s="289" t="s">
        <v>3773</v>
      </c>
      <c r="D2041" s="291" t="s">
        <v>13</v>
      </c>
      <c r="E2041" s="292">
        <v>3968.59</v>
      </c>
      <c r="F2041" s="293">
        <v>41.13</v>
      </c>
      <c r="G2041" s="293">
        <v>4009.72</v>
      </c>
    </row>
    <row r="2042" spans="1:7">
      <c r="A2042" s="289" t="s">
        <v>3774</v>
      </c>
      <c r="B2042" s="290"/>
      <c r="C2042" s="289" t="s">
        <v>3775</v>
      </c>
      <c r="D2042" s="291" t="s">
        <v>13</v>
      </c>
      <c r="E2042" s="292">
        <v>5776.08</v>
      </c>
      <c r="F2042" s="293">
        <v>51.42</v>
      </c>
      <c r="G2042" s="293">
        <v>5827.5</v>
      </c>
    </row>
    <row r="2043" spans="1:7">
      <c r="A2043" s="289" t="s">
        <v>3776</v>
      </c>
      <c r="B2043" s="290"/>
      <c r="C2043" s="289" t="s">
        <v>3777</v>
      </c>
      <c r="D2043" s="291" t="s">
        <v>13</v>
      </c>
      <c r="E2043" s="292">
        <v>8481.73</v>
      </c>
      <c r="F2043" s="293">
        <v>61.68</v>
      </c>
      <c r="G2043" s="293">
        <v>8543.41</v>
      </c>
    </row>
    <row r="2044" spans="1:7" ht="25.5">
      <c r="A2044" s="289" t="s">
        <v>3778</v>
      </c>
      <c r="B2044" s="290"/>
      <c r="C2044" s="289" t="s">
        <v>3779</v>
      </c>
      <c r="D2044" s="291" t="s">
        <v>13</v>
      </c>
      <c r="E2044" s="292">
        <v>7549.01</v>
      </c>
      <c r="F2044" s="293">
        <v>78.930000000000007</v>
      </c>
      <c r="G2044" s="293">
        <v>7627.94</v>
      </c>
    </row>
    <row r="2045" spans="1:7">
      <c r="A2045" s="289" t="s">
        <v>3780</v>
      </c>
      <c r="B2045" s="290"/>
      <c r="C2045" s="289" t="s">
        <v>3781</v>
      </c>
      <c r="D2045" s="291" t="s">
        <v>13</v>
      </c>
      <c r="E2045" s="292">
        <v>51.62</v>
      </c>
      <c r="F2045" s="293">
        <v>6.86</v>
      </c>
      <c r="G2045" s="293">
        <v>58.48</v>
      </c>
    </row>
    <row r="2046" spans="1:7">
      <c r="A2046" s="289" t="s">
        <v>7822</v>
      </c>
      <c r="B2046" s="290"/>
      <c r="C2046" s="289" t="s">
        <v>7823</v>
      </c>
      <c r="D2046" s="291" t="s">
        <v>13</v>
      </c>
      <c r="E2046" s="292">
        <v>591.35</v>
      </c>
      <c r="F2046" s="293">
        <v>27.41</v>
      </c>
      <c r="G2046" s="293">
        <v>618.76</v>
      </c>
    </row>
    <row r="2047" spans="1:7">
      <c r="A2047" s="285" t="s">
        <v>3782</v>
      </c>
      <c r="B2047" s="286" t="s">
        <v>3783</v>
      </c>
      <c r="C2047" s="287"/>
      <c r="D2047" s="288"/>
      <c r="E2047" s="294"/>
      <c r="F2047" s="294"/>
      <c r="G2047" s="294"/>
    </row>
    <row r="2048" spans="1:7">
      <c r="A2048" s="289" t="s">
        <v>3784</v>
      </c>
      <c r="B2048" s="290"/>
      <c r="C2048" s="289" t="s">
        <v>3785</v>
      </c>
      <c r="D2048" s="291" t="s">
        <v>13</v>
      </c>
      <c r="E2048" s="292">
        <v>1694.98</v>
      </c>
      <c r="F2048" s="293">
        <v>166.96</v>
      </c>
      <c r="G2048" s="293">
        <v>1861.94</v>
      </c>
    </row>
    <row r="2049" spans="1:7">
      <c r="A2049" s="289" t="s">
        <v>3786</v>
      </c>
      <c r="B2049" s="290"/>
      <c r="C2049" s="289" t="s">
        <v>3787</v>
      </c>
      <c r="D2049" s="291" t="s">
        <v>13</v>
      </c>
      <c r="E2049" s="292">
        <v>1304.21</v>
      </c>
      <c r="F2049" s="293">
        <v>166.96</v>
      </c>
      <c r="G2049" s="293">
        <v>1471.17</v>
      </c>
    </row>
    <row r="2050" spans="1:7" ht="25.5">
      <c r="A2050" s="289" t="s">
        <v>3788</v>
      </c>
      <c r="B2050" s="290"/>
      <c r="C2050" s="289" t="s">
        <v>7824</v>
      </c>
      <c r="D2050" s="291" t="s">
        <v>13</v>
      </c>
      <c r="E2050" s="292">
        <v>233.04</v>
      </c>
      <c r="F2050" s="293">
        <v>61.6</v>
      </c>
      <c r="G2050" s="293">
        <v>294.64</v>
      </c>
    </row>
    <row r="2051" spans="1:7" ht="25.5">
      <c r="A2051" s="289" t="s">
        <v>3789</v>
      </c>
      <c r="B2051" s="290"/>
      <c r="C2051" s="289" t="s">
        <v>7825</v>
      </c>
      <c r="D2051" s="291" t="s">
        <v>13</v>
      </c>
      <c r="E2051" s="292">
        <v>372.34</v>
      </c>
      <c r="F2051" s="293">
        <v>61.6</v>
      </c>
      <c r="G2051" s="293">
        <v>433.94</v>
      </c>
    </row>
    <row r="2052" spans="1:7" ht="25.5">
      <c r="A2052" s="289" t="s">
        <v>3790</v>
      </c>
      <c r="B2052" s="290"/>
      <c r="C2052" s="289" t="s">
        <v>7826</v>
      </c>
      <c r="D2052" s="291" t="s">
        <v>13</v>
      </c>
      <c r="E2052" s="292">
        <v>223.14</v>
      </c>
      <c r="F2052" s="293">
        <v>61.6</v>
      </c>
      <c r="G2052" s="293">
        <v>284.74</v>
      </c>
    </row>
    <row r="2053" spans="1:7">
      <c r="A2053" s="289" t="s">
        <v>3791</v>
      </c>
      <c r="B2053" s="290"/>
      <c r="C2053" s="289" t="s">
        <v>3792</v>
      </c>
      <c r="D2053" s="291" t="s">
        <v>13</v>
      </c>
      <c r="E2053" s="292">
        <v>1049.81</v>
      </c>
      <c r="F2053" s="293">
        <v>166.96</v>
      </c>
      <c r="G2053" s="293">
        <v>1216.77</v>
      </c>
    </row>
    <row r="2054" spans="1:7">
      <c r="A2054" s="289" t="s">
        <v>3793</v>
      </c>
      <c r="B2054" s="290"/>
      <c r="C2054" s="289" t="s">
        <v>3794</v>
      </c>
      <c r="D2054" s="291" t="s">
        <v>13</v>
      </c>
      <c r="E2054" s="292">
        <v>1260.95</v>
      </c>
      <c r="F2054" s="293">
        <v>166.96</v>
      </c>
      <c r="G2054" s="293">
        <v>1427.91</v>
      </c>
    </row>
    <row r="2055" spans="1:7">
      <c r="A2055" s="285" t="s">
        <v>3795</v>
      </c>
      <c r="B2055" s="286" t="s">
        <v>3796</v>
      </c>
      <c r="C2055" s="287"/>
      <c r="D2055" s="288"/>
      <c r="E2055" s="294"/>
      <c r="F2055" s="294"/>
      <c r="G2055" s="294"/>
    </row>
    <row r="2056" spans="1:7">
      <c r="A2056" s="289" t="s">
        <v>7827</v>
      </c>
      <c r="B2056" s="290"/>
      <c r="C2056" s="289" t="s">
        <v>7828</v>
      </c>
      <c r="D2056" s="291" t="s">
        <v>3797</v>
      </c>
      <c r="E2056" s="292">
        <v>207.44</v>
      </c>
      <c r="F2056" s="293">
        <v>0.43</v>
      </c>
      <c r="G2056" s="293">
        <v>207.87</v>
      </c>
    </row>
    <row r="2057" spans="1:7">
      <c r="A2057" s="285" t="s">
        <v>3798</v>
      </c>
      <c r="B2057" s="286" t="s">
        <v>3799</v>
      </c>
      <c r="C2057" s="287"/>
      <c r="D2057" s="288"/>
      <c r="E2057" s="294"/>
      <c r="F2057" s="294"/>
      <c r="G2057" s="294"/>
    </row>
    <row r="2058" spans="1:7">
      <c r="A2058" s="289" t="s">
        <v>3800</v>
      </c>
      <c r="B2058" s="290"/>
      <c r="C2058" s="289" t="s">
        <v>3801</v>
      </c>
      <c r="D2058" s="291" t="s">
        <v>13</v>
      </c>
      <c r="E2058" s="292">
        <v>150.16999999999999</v>
      </c>
      <c r="F2058" s="293">
        <v>8.56</v>
      </c>
      <c r="G2058" s="293">
        <v>158.72999999999999</v>
      </c>
    </row>
    <row r="2059" spans="1:7">
      <c r="A2059" s="289" t="s">
        <v>3802</v>
      </c>
      <c r="B2059" s="290"/>
      <c r="C2059" s="289" t="s">
        <v>3803</v>
      </c>
      <c r="D2059" s="291" t="s">
        <v>13</v>
      </c>
      <c r="E2059" s="292">
        <v>150.06</v>
      </c>
      <c r="F2059" s="293">
        <v>8.56</v>
      </c>
      <c r="G2059" s="293">
        <v>158.62</v>
      </c>
    </row>
    <row r="2060" spans="1:7">
      <c r="A2060" s="289" t="s">
        <v>3804</v>
      </c>
      <c r="B2060" s="290"/>
      <c r="C2060" s="289" t="s">
        <v>3805</v>
      </c>
      <c r="D2060" s="291" t="s">
        <v>13</v>
      </c>
      <c r="E2060" s="292">
        <v>176.92</v>
      </c>
      <c r="F2060" s="293">
        <v>8.56</v>
      </c>
      <c r="G2060" s="293">
        <v>185.48</v>
      </c>
    </row>
    <row r="2061" spans="1:7">
      <c r="A2061" s="289" t="s">
        <v>3806</v>
      </c>
      <c r="B2061" s="290"/>
      <c r="C2061" s="289" t="s">
        <v>3807</v>
      </c>
      <c r="D2061" s="291" t="s">
        <v>13</v>
      </c>
      <c r="E2061" s="292">
        <v>189.76</v>
      </c>
      <c r="F2061" s="293">
        <v>8.56</v>
      </c>
      <c r="G2061" s="293">
        <v>198.32</v>
      </c>
    </row>
    <row r="2062" spans="1:7">
      <c r="A2062" s="289" t="s">
        <v>3808</v>
      </c>
      <c r="B2062" s="290"/>
      <c r="C2062" s="289" t="s">
        <v>3809</v>
      </c>
      <c r="D2062" s="291" t="s">
        <v>13</v>
      </c>
      <c r="E2062" s="292">
        <v>232.9</v>
      </c>
      <c r="F2062" s="293">
        <v>8.56</v>
      </c>
      <c r="G2062" s="293">
        <v>241.46</v>
      </c>
    </row>
    <row r="2063" spans="1:7">
      <c r="A2063" s="289" t="s">
        <v>3810</v>
      </c>
      <c r="B2063" s="290"/>
      <c r="C2063" s="289" t="s">
        <v>3811</v>
      </c>
      <c r="D2063" s="291" t="s">
        <v>13</v>
      </c>
      <c r="E2063" s="292">
        <v>295.04000000000002</v>
      </c>
      <c r="F2063" s="293">
        <v>8.56</v>
      </c>
      <c r="G2063" s="293">
        <v>303.60000000000002</v>
      </c>
    </row>
    <row r="2064" spans="1:7">
      <c r="A2064" s="289" t="s">
        <v>3812</v>
      </c>
      <c r="B2064" s="290"/>
      <c r="C2064" s="289" t="s">
        <v>3813</v>
      </c>
      <c r="D2064" s="291" t="s">
        <v>13</v>
      </c>
      <c r="E2064" s="292">
        <v>348.07</v>
      </c>
      <c r="F2064" s="293">
        <v>8.56</v>
      </c>
      <c r="G2064" s="293">
        <v>356.63</v>
      </c>
    </row>
    <row r="2065" spans="1:7">
      <c r="A2065" s="289" t="s">
        <v>3814</v>
      </c>
      <c r="B2065" s="290"/>
      <c r="C2065" s="289" t="s">
        <v>3815</v>
      </c>
      <c r="D2065" s="291" t="s">
        <v>13</v>
      </c>
      <c r="E2065" s="292">
        <v>1606.19</v>
      </c>
      <c r="F2065" s="293">
        <v>8.56</v>
      </c>
      <c r="G2065" s="293">
        <v>1614.75</v>
      </c>
    </row>
    <row r="2066" spans="1:7">
      <c r="A2066" s="289" t="s">
        <v>3816</v>
      </c>
      <c r="B2066" s="290"/>
      <c r="C2066" s="289" t="s">
        <v>3817</v>
      </c>
      <c r="D2066" s="291" t="s">
        <v>13</v>
      </c>
      <c r="E2066" s="292">
        <v>212.72</v>
      </c>
      <c r="F2066" s="293">
        <v>8.56</v>
      </c>
      <c r="G2066" s="293">
        <v>221.28</v>
      </c>
    </row>
    <row r="2067" spans="1:7">
      <c r="A2067" s="285" t="s">
        <v>3818</v>
      </c>
      <c r="B2067" s="286" t="s">
        <v>3819</v>
      </c>
      <c r="C2067" s="287"/>
      <c r="D2067" s="288"/>
      <c r="E2067" s="294"/>
      <c r="F2067" s="294"/>
      <c r="G2067" s="294"/>
    </row>
    <row r="2068" spans="1:7" ht="25.5">
      <c r="A2068" s="289" t="s">
        <v>3820</v>
      </c>
      <c r="B2068" s="290"/>
      <c r="C2068" s="289" t="s">
        <v>3821</v>
      </c>
      <c r="D2068" s="291" t="s">
        <v>13</v>
      </c>
      <c r="E2068" s="292">
        <v>2002.56</v>
      </c>
      <c r="F2068" s="293">
        <v>51.95</v>
      </c>
      <c r="G2068" s="293">
        <v>2054.5100000000002</v>
      </c>
    </row>
    <row r="2069" spans="1:7" ht="25.5">
      <c r="A2069" s="289" t="s">
        <v>3822</v>
      </c>
      <c r="B2069" s="290"/>
      <c r="C2069" s="289" t="s">
        <v>3823</v>
      </c>
      <c r="D2069" s="291" t="s">
        <v>13</v>
      </c>
      <c r="E2069" s="292">
        <v>2882.03</v>
      </c>
      <c r="F2069" s="293">
        <v>51.95</v>
      </c>
      <c r="G2069" s="293">
        <v>2933.98</v>
      </c>
    </row>
    <row r="2070" spans="1:7" ht="25.5">
      <c r="A2070" s="289" t="s">
        <v>3824</v>
      </c>
      <c r="B2070" s="290"/>
      <c r="C2070" s="289" t="s">
        <v>3825</v>
      </c>
      <c r="D2070" s="291" t="s">
        <v>13</v>
      </c>
      <c r="E2070" s="292">
        <v>1576.68</v>
      </c>
      <c r="F2070" s="293">
        <v>51.95</v>
      </c>
      <c r="G2070" s="293">
        <v>1628.63</v>
      </c>
    </row>
    <row r="2071" spans="1:7">
      <c r="A2071" s="285" t="s">
        <v>3826</v>
      </c>
      <c r="B2071" s="286" t="s">
        <v>3827</v>
      </c>
      <c r="C2071" s="287"/>
      <c r="D2071" s="288"/>
      <c r="E2071" s="294"/>
      <c r="F2071" s="294"/>
      <c r="G2071" s="294"/>
    </row>
    <row r="2072" spans="1:7">
      <c r="A2072" s="289" t="s">
        <v>3828</v>
      </c>
      <c r="B2072" s="290"/>
      <c r="C2072" s="289" t="s">
        <v>3829</v>
      </c>
      <c r="D2072" s="291" t="s">
        <v>13</v>
      </c>
      <c r="E2072" s="292">
        <v>230.81</v>
      </c>
      <c r="F2072" s="293">
        <v>51.95</v>
      </c>
      <c r="G2072" s="293">
        <v>282.76</v>
      </c>
    </row>
    <row r="2073" spans="1:7">
      <c r="A2073" s="289" t="s">
        <v>3830</v>
      </c>
      <c r="B2073" s="290"/>
      <c r="C2073" s="289" t="s">
        <v>3831</v>
      </c>
      <c r="D2073" s="291" t="s">
        <v>13</v>
      </c>
      <c r="E2073" s="292">
        <v>207.51</v>
      </c>
      <c r="F2073" s="293">
        <v>51.95</v>
      </c>
      <c r="G2073" s="293">
        <v>259.45999999999998</v>
      </c>
    </row>
    <row r="2074" spans="1:7">
      <c r="A2074" s="289" t="s">
        <v>3832</v>
      </c>
      <c r="B2074" s="290"/>
      <c r="C2074" s="289" t="s">
        <v>3833</v>
      </c>
      <c r="D2074" s="291" t="s">
        <v>13</v>
      </c>
      <c r="E2074" s="292">
        <v>454</v>
      </c>
      <c r="F2074" s="293">
        <v>51.95</v>
      </c>
      <c r="G2074" s="293">
        <v>505.95</v>
      </c>
    </row>
    <row r="2075" spans="1:7">
      <c r="A2075" s="289" t="s">
        <v>3834</v>
      </c>
      <c r="B2075" s="290"/>
      <c r="C2075" s="289" t="s">
        <v>3835</v>
      </c>
      <c r="D2075" s="291" t="s">
        <v>13</v>
      </c>
      <c r="E2075" s="292">
        <v>130.69999999999999</v>
      </c>
      <c r="F2075" s="293">
        <v>51.95</v>
      </c>
      <c r="G2075" s="293">
        <v>182.65</v>
      </c>
    </row>
    <row r="2076" spans="1:7">
      <c r="A2076" s="289" t="s">
        <v>3836</v>
      </c>
      <c r="B2076" s="290"/>
      <c r="C2076" s="289" t="s">
        <v>3837</v>
      </c>
      <c r="D2076" s="291" t="s">
        <v>13</v>
      </c>
      <c r="E2076" s="292">
        <v>872.19</v>
      </c>
      <c r="F2076" s="293">
        <v>51.95</v>
      </c>
      <c r="G2076" s="293">
        <v>924.14</v>
      </c>
    </row>
    <row r="2077" spans="1:7">
      <c r="A2077" s="285" t="s">
        <v>3838</v>
      </c>
      <c r="B2077" s="286" t="s">
        <v>3839</v>
      </c>
      <c r="C2077" s="287"/>
      <c r="D2077" s="288"/>
      <c r="E2077" s="294"/>
      <c r="F2077" s="294"/>
      <c r="G2077" s="294"/>
    </row>
    <row r="2078" spans="1:7">
      <c r="A2078" s="289" t="s">
        <v>3840</v>
      </c>
      <c r="B2078" s="290"/>
      <c r="C2078" s="289" t="s">
        <v>3841</v>
      </c>
      <c r="D2078" s="291" t="s">
        <v>13</v>
      </c>
      <c r="E2078" s="292">
        <v>18.04</v>
      </c>
      <c r="F2078" s="293">
        <v>5.14</v>
      </c>
      <c r="G2078" s="293">
        <v>23.18</v>
      </c>
    </row>
    <row r="2079" spans="1:7">
      <c r="A2079" s="289" t="s">
        <v>3842</v>
      </c>
      <c r="B2079" s="290"/>
      <c r="C2079" s="289" t="s">
        <v>3843</v>
      </c>
      <c r="D2079" s="291" t="s">
        <v>13</v>
      </c>
      <c r="E2079" s="292">
        <v>22.81</v>
      </c>
      <c r="F2079" s="293">
        <v>1.7</v>
      </c>
      <c r="G2079" s="293">
        <v>24.51</v>
      </c>
    </row>
    <row r="2080" spans="1:7">
      <c r="A2080" s="289" t="s">
        <v>3844</v>
      </c>
      <c r="B2080" s="290"/>
      <c r="C2080" s="289" t="s">
        <v>3845</v>
      </c>
      <c r="D2080" s="291" t="s">
        <v>13</v>
      </c>
      <c r="E2080" s="292">
        <v>15.49</v>
      </c>
      <c r="F2080" s="293">
        <v>5.14</v>
      </c>
      <c r="G2080" s="293">
        <v>20.63</v>
      </c>
    </row>
    <row r="2081" spans="1:7">
      <c r="A2081" s="289" t="s">
        <v>3846</v>
      </c>
      <c r="B2081" s="290"/>
      <c r="C2081" s="289" t="s">
        <v>3847</v>
      </c>
      <c r="D2081" s="291" t="s">
        <v>13</v>
      </c>
      <c r="E2081" s="292">
        <v>0</v>
      </c>
      <c r="F2081" s="293">
        <v>17.149999999999999</v>
      </c>
      <c r="G2081" s="293">
        <v>17.149999999999999</v>
      </c>
    </row>
    <row r="2082" spans="1:7">
      <c r="A2082" s="289" t="s">
        <v>3848</v>
      </c>
      <c r="B2082" s="290"/>
      <c r="C2082" s="289" t="s">
        <v>3849</v>
      </c>
      <c r="D2082" s="291" t="s">
        <v>56</v>
      </c>
      <c r="E2082" s="292">
        <v>0</v>
      </c>
      <c r="F2082" s="293">
        <v>24.11</v>
      </c>
      <c r="G2082" s="293">
        <v>24.11</v>
      </c>
    </row>
    <row r="2083" spans="1:7">
      <c r="A2083" s="289" t="s">
        <v>3850</v>
      </c>
      <c r="B2083" s="290"/>
      <c r="C2083" s="289" t="s">
        <v>3851</v>
      </c>
      <c r="D2083" s="291" t="s">
        <v>56</v>
      </c>
      <c r="E2083" s="292">
        <v>0</v>
      </c>
      <c r="F2083" s="293">
        <v>48.21</v>
      </c>
      <c r="G2083" s="293">
        <v>48.21</v>
      </c>
    </row>
    <row r="2084" spans="1:7">
      <c r="A2084" s="289" t="s">
        <v>3852</v>
      </c>
      <c r="B2084" s="290"/>
      <c r="C2084" s="289" t="s">
        <v>3853</v>
      </c>
      <c r="D2084" s="291" t="s">
        <v>13</v>
      </c>
      <c r="E2084" s="292">
        <v>605.17999999999995</v>
      </c>
      <c r="F2084" s="293">
        <v>1.4</v>
      </c>
      <c r="G2084" s="293">
        <v>606.58000000000004</v>
      </c>
    </row>
    <row r="2085" spans="1:7">
      <c r="A2085" s="289" t="s">
        <v>3854</v>
      </c>
      <c r="B2085" s="290"/>
      <c r="C2085" s="289" t="s">
        <v>3855</v>
      </c>
      <c r="D2085" s="291" t="s">
        <v>13</v>
      </c>
      <c r="E2085" s="292">
        <v>99.84</v>
      </c>
      <c r="F2085" s="293">
        <v>3.48</v>
      </c>
      <c r="G2085" s="293">
        <v>103.32</v>
      </c>
    </row>
    <row r="2086" spans="1:7">
      <c r="A2086" s="289" t="s">
        <v>8208</v>
      </c>
      <c r="B2086" s="290"/>
      <c r="C2086" s="289" t="s">
        <v>8209</v>
      </c>
      <c r="D2086" s="291" t="s">
        <v>56</v>
      </c>
      <c r="E2086" s="292">
        <v>374.03</v>
      </c>
      <c r="F2086" s="293">
        <v>24.11</v>
      </c>
      <c r="G2086" s="293">
        <v>398.14</v>
      </c>
    </row>
    <row r="2087" spans="1:7" ht="25.5">
      <c r="A2087" s="289" t="s">
        <v>3856</v>
      </c>
      <c r="B2087" s="290"/>
      <c r="C2087" s="289" t="s">
        <v>3857</v>
      </c>
      <c r="D2087" s="291" t="s">
        <v>13</v>
      </c>
      <c r="E2087" s="292">
        <v>5224.5200000000004</v>
      </c>
      <c r="F2087" s="293">
        <v>38.56</v>
      </c>
      <c r="G2087" s="293">
        <v>5263.08</v>
      </c>
    </row>
    <row r="2088" spans="1:7" ht="25.5">
      <c r="A2088" s="289" t="s">
        <v>3858</v>
      </c>
      <c r="B2088" s="290"/>
      <c r="C2088" s="289" t="s">
        <v>3859</v>
      </c>
      <c r="D2088" s="291" t="s">
        <v>13</v>
      </c>
      <c r="E2088" s="292">
        <v>10966.4</v>
      </c>
      <c r="F2088" s="293">
        <v>38.56</v>
      </c>
      <c r="G2088" s="293">
        <v>11004.96</v>
      </c>
    </row>
    <row r="2089" spans="1:7">
      <c r="A2089" s="289" t="s">
        <v>3860</v>
      </c>
      <c r="B2089" s="290"/>
      <c r="C2089" s="289" t="s">
        <v>3861</v>
      </c>
      <c r="D2089" s="291" t="s">
        <v>13</v>
      </c>
      <c r="E2089" s="292">
        <v>19943.68</v>
      </c>
      <c r="F2089" s="293">
        <v>38.56</v>
      </c>
      <c r="G2089" s="293">
        <v>19982.240000000002</v>
      </c>
    </row>
    <row r="2090" spans="1:7">
      <c r="A2090" s="289" t="s">
        <v>3862</v>
      </c>
      <c r="B2090" s="290"/>
      <c r="C2090" s="289" t="s">
        <v>3863</v>
      </c>
      <c r="D2090" s="291" t="s">
        <v>13</v>
      </c>
      <c r="E2090" s="292">
        <v>417.94</v>
      </c>
      <c r="F2090" s="293">
        <v>17.149999999999999</v>
      </c>
      <c r="G2090" s="293">
        <v>435.09</v>
      </c>
    </row>
    <row r="2091" spans="1:7">
      <c r="A2091" s="285" t="s">
        <v>3864</v>
      </c>
      <c r="B2091" s="286" t="s">
        <v>3865</v>
      </c>
      <c r="C2091" s="287"/>
      <c r="D2091" s="288"/>
      <c r="E2091" s="294"/>
      <c r="F2091" s="294"/>
      <c r="G2091" s="294"/>
    </row>
    <row r="2092" spans="1:7" ht="25.5">
      <c r="A2092" s="289" t="s">
        <v>3866</v>
      </c>
      <c r="B2092" s="290"/>
      <c r="C2092" s="289" t="s">
        <v>3867</v>
      </c>
      <c r="D2092" s="291" t="s">
        <v>13</v>
      </c>
      <c r="E2092" s="292">
        <v>720.9</v>
      </c>
      <c r="F2092" s="293">
        <v>17.149999999999999</v>
      </c>
      <c r="G2092" s="293">
        <v>738.05</v>
      </c>
    </row>
    <row r="2093" spans="1:7">
      <c r="A2093" s="285" t="s">
        <v>3868</v>
      </c>
      <c r="B2093" s="286" t="s">
        <v>3869</v>
      </c>
      <c r="C2093" s="287"/>
      <c r="D2093" s="288"/>
      <c r="E2093" s="294"/>
      <c r="F2093" s="294"/>
      <c r="G2093" s="294"/>
    </row>
    <row r="2094" spans="1:7">
      <c r="A2094" s="289" t="s">
        <v>3870</v>
      </c>
      <c r="B2094" s="290"/>
      <c r="C2094" s="289" t="s">
        <v>3871</v>
      </c>
      <c r="D2094" s="291" t="s">
        <v>13</v>
      </c>
      <c r="E2094" s="292">
        <v>273.08</v>
      </c>
      <c r="F2094" s="293">
        <v>51.95</v>
      </c>
      <c r="G2094" s="293">
        <v>325.02999999999997</v>
      </c>
    </row>
    <row r="2095" spans="1:7">
      <c r="A2095" s="285" t="s">
        <v>3872</v>
      </c>
      <c r="B2095" s="286" t="s">
        <v>3873</v>
      </c>
      <c r="C2095" s="287"/>
      <c r="D2095" s="288"/>
      <c r="E2095" s="294"/>
      <c r="F2095" s="294"/>
      <c r="G2095" s="294"/>
    </row>
    <row r="2096" spans="1:7" ht="25.5">
      <c r="A2096" s="289" t="s">
        <v>3874</v>
      </c>
      <c r="B2096" s="290"/>
      <c r="C2096" s="289" t="s">
        <v>3875</v>
      </c>
      <c r="D2096" s="291" t="s">
        <v>13</v>
      </c>
      <c r="E2096" s="292">
        <v>41.6</v>
      </c>
      <c r="F2096" s="293">
        <v>19.54</v>
      </c>
      <c r="G2096" s="293">
        <v>61.14</v>
      </c>
    </row>
    <row r="2097" spans="1:7" ht="25.5">
      <c r="A2097" s="289" t="s">
        <v>3876</v>
      </c>
      <c r="B2097" s="290"/>
      <c r="C2097" s="289" t="s">
        <v>7829</v>
      </c>
      <c r="D2097" s="291" t="s">
        <v>13</v>
      </c>
      <c r="E2097" s="292">
        <v>159.86000000000001</v>
      </c>
      <c r="F2097" s="293">
        <v>19.54</v>
      </c>
      <c r="G2097" s="293">
        <v>179.4</v>
      </c>
    </row>
    <row r="2098" spans="1:7" ht="25.5">
      <c r="A2098" s="289" t="s">
        <v>3877</v>
      </c>
      <c r="B2098" s="290"/>
      <c r="C2098" s="289" t="s">
        <v>3878</v>
      </c>
      <c r="D2098" s="291" t="s">
        <v>13</v>
      </c>
      <c r="E2098" s="292">
        <v>199.96</v>
      </c>
      <c r="F2098" s="293">
        <v>19.54</v>
      </c>
      <c r="G2098" s="293">
        <v>219.5</v>
      </c>
    </row>
    <row r="2099" spans="1:7" ht="25.5">
      <c r="A2099" s="289" t="s">
        <v>7830</v>
      </c>
      <c r="B2099" s="290"/>
      <c r="C2099" s="289" t="s">
        <v>7831</v>
      </c>
      <c r="D2099" s="291" t="s">
        <v>13</v>
      </c>
      <c r="E2099" s="292">
        <v>579.75</v>
      </c>
      <c r="F2099" s="293">
        <v>21.67</v>
      </c>
      <c r="G2099" s="293">
        <v>601.41999999999996</v>
      </c>
    </row>
    <row r="2100" spans="1:7" ht="25.5">
      <c r="A2100" s="289" t="s">
        <v>7832</v>
      </c>
      <c r="B2100" s="290"/>
      <c r="C2100" s="289" t="s">
        <v>7833</v>
      </c>
      <c r="D2100" s="291" t="s">
        <v>13</v>
      </c>
      <c r="E2100" s="292">
        <v>5552.32</v>
      </c>
      <c r="F2100" s="293">
        <v>21.67</v>
      </c>
      <c r="G2100" s="293">
        <v>5573.99</v>
      </c>
    </row>
    <row r="2101" spans="1:7" ht="25.5">
      <c r="A2101" s="289" t="s">
        <v>7834</v>
      </c>
      <c r="B2101" s="290"/>
      <c r="C2101" s="289" t="s">
        <v>7835</v>
      </c>
      <c r="D2101" s="291" t="s">
        <v>13</v>
      </c>
      <c r="E2101" s="292">
        <v>1976.74</v>
      </c>
      <c r="F2101" s="293">
        <v>21.67</v>
      </c>
      <c r="G2101" s="293">
        <v>1998.41</v>
      </c>
    </row>
    <row r="2102" spans="1:7" ht="25.5">
      <c r="A2102" s="289" t="s">
        <v>7836</v>
      </c>
      <c r="B2102" s="290"/>
      <c r="C2102" s="289" t="s">
        <v>7837</v>
      </c>
      <c r="D2102" s="291" t="s">
        <v>13</v>
      </c>
      <c r="E2102" s="292">
        <v>672.32</v>
      </c>
      <c r="F2102" s="293">
        <v>21.67</v>
      </c>
      <c r="G2102" s="293">
        <v>693.99</v>
      </c>
    </row>
    <row r="2103" spans="1:7">
      <c r="A2103" s="285" t="s">
        <v>3879</v>
      </c>
      <c r="B2103" s="286" t="s">
        <v>3880</v>
      </c>
      <c r="C2103" s="287"/>
      <c r="D2103" s="288"/>
      <c r="E2103" s="294"/>
      <c r="F2103" s="294"/>
      <c r="G2103" s="294"/>
    </row>
    <row r="2104" spans="1:7" ht="25.5">
      <c r="A2104" s="289" t="s">
        <v>3881</v>
      </c>
      <c r="B2104" s="290"/>
      <c r="C2104" s="289" t="s">
        <v>3882</v>
      </c>
      <c r="D2104" s="291" t="s">
        <v>13</v>
      </c>
      <c r="E2104" s="292">
        <v>378.86</v>
      </c>
      <c r="F2104" s="293">
        <v>56.6</v>
      </c>
      <c r="G2104" s="293">
        <v>435.46</v>
      </c>
    </row>
    <row r="2105" spans="1:7" ht="25.5">
      <c r="A2105" s="289" t="s">
        <v>3883</v>
      </c>
      <c r="B2105" s="290"/>
      <c r="C2105" s="289" t="s">
        <v>3884</v>
      </c>
      <c r="D2105" s="291" t="s">
        <v>13</v>
      </c>
      <c r="E2105" s="292">
        <v>371.71</v>
      </c>
      <c r="F2105" s="293">
        <v>56.6</v>
      </c>
      <c r="G2105" s="293">
        <v>428.31</v>
      </c>
    </row>
    <row r="2106" spans="1:7" ht="25.5">
      <c r="A2106" s="289" t="s">
        <v>3885</v>
      </c>
      <c r="B2106" s="290"/>
      <c r="C2106" s="289" t="s">
        <v>3886</v>
      </c>
      <c r="D2106" s="291" t="s">
        <v>13</v>
      </c>
      <c r="E2106" s="292">
        <v>371.1</v>
      </c>
      <c r="F2106" s="293">
        <v>56.6</v>
      </c>
      <c r="G2106" s="293">
        <v>427.7</v>
      </c>
    </row>
    <row r="2107" spans="1:7" ht="25.5">
      <c r="A2107" s="289" t="s">
        <v>3887</v>
      </c>
      <c r="B2107" s="290"/>
      <c r="C2107" s="289" t="s">
        <v>7838</v>
      </c>
      <c r="D2107" s="291" t="s">
        <v>13</v>
      </c>
      <c r="E2107" s="292">
        <v>334.54</v>
      </c>
      <c r="F2107" s="293">
        <v>56.6</v>
      </c>
      <c r="G2107" s="293">
        <v>391.14</v>
      </c>
    </row>
    <row r="2108" spans="1:7" ht="25.5">
      <c r="A2108" s="289" t="s">
        <v>3888</v>
      </c>
      <c r="B2108" s="290"/>
      <c r="C2108" s="289" t="s">
        <v>7839</v>
      </c>
      <c r="D2108" s="291" t="s">
        <v>13</v>
      </c>
      <c r="E2108" s="292">
        <v>563.25</v>
      </c>
      <c r="F2108" s="293">
        <v>56.6</v>
      </c>
      <c r="G2108" s="293">
        <v>619.85</v>
      </c>
    </row>
    <row r="2109" spans="1:7" ht="25.5">
      <c r="A2109" s="289" t="s">
        <v>3889</v>
      </c>
      <c r="B2109" s="290"/>
      <c r="C2109" s="289" t="s">
        <v>3890</v>
      </c>
      <c r="D2109" s="291" t="s">
        <v>262</v>
      </c>
      <c r="E2109" s="292">
        <v>24848.51</v>
      </c>
      <c r="F2109" s="293">
        <v>78.930000000000007</v>
      </c>
      <c r="G2109" s="293">
        <v>24927.439999999999</v>
      </c>
    </row>
    <row r="2110" spans="1:7">
      <c r="A2110" s="280" t="s">
        <v>3891</v>
      </c>
      <c r="B2110" s="281" t="s">
        <v>7840</v>
      </c>
      <c r="C2110" s="284"/>
      <c r="D2110" s="283"/>
      <c r="E2110" s="295"/>
      <c r="F2110" s="295"/>
      <c r="G2110" s="295"/>
    </row>
    <row r="2111" spans="1:7">
      <c r="A2111" s="285" t="s">
        <v>3892</v>
      </c>
      <c r="B2111" s="286" t="s">
        <v>3893</v>
      </c>
      <c r="C2111" s="287"/>
      <c r="D2111" s="288"/>
      <c r="E2111" s="294"/>
      <c r="F2111" s="294"/>
      <c r="G2111" s="294"/>
    </row>
    <row r="2112" spans="1:7">
      <c r="A2112" s="289" t="s">
        <v>3894</v>
      </c>
      <c r="B2112" s="290"/>
      <c r="C2112" s="289" t="s">
        <v>3895</v>
      </c>
      <c r="D2112" s="291" t="s">
        <v>81</v>
      </c>
      <c r="E2112" s="292">
        <v>4.0999999999999996</v>
      </c>
      <c r="F2112" s="293">
        <v>17.149999999999999</v>
      </c>
      <c r="G2112" s="293">
        <v>21.25</v>
      </c>
    </row>
    <row r="2113" spans="1:7">
      <c r="A2113" s="289" t="s">
        <v>3896</v>
      </c>
      <c r="B2113" s="290"/>
      <c r="C2113" s="289" t="s">
        <v>3897</v>
      </c>
      <c r="D2113" s="291" t="s">
        <v>81</v>
      </c>
      <c r="E2113" s="292">
        <v>6.14</v>
      </c>
      <c r="F2113" s="293">
        <v>20.56</v>
      </c>
      <c r="G2113" s="293">
        <v>26.7</v>
      </c>
    </row>
    <row r="2114" spans="1:7">
      <c r="A2114" s="289" t="s">
        <v>3898</v>
      </c>
      <c r="B2114" s="290"/>
      <c r="C2114" s="289" t="s">
        <v>3899</v>
      </c>
      <c r="D2114" s="291" t="s">
        <v>81</v>
      </c>
      <c r="E2114" s="292">
        <v>8.4600000000000009</v>
      </c>
      <c r="F2114" s="293">
        <v>24</v>
      </c>
      <c r="G2114" s="293">
        <v>32.46</v>
      </c>
    </row>
    <row r="2115" spans="1:7">
      <c r="A2115" s="289" t="s">
        <v>3900</v>
      </c>
      <c r="B2115" s="290"/>
      <c r="C2115" s="289" t="s">
        <v>3901</v>
      </c>
      <c r="D2115" s="291" t="s">
        <v>81</v>
      </c>
      <c r="E2115" s="292">
        <v>10.65</v>
      </c>
      <c r="F2115" s="293">
        <v>27.41</v>
      </c>
      <c r="G2115" s="293">
        <v>38.06</v>
      </c>
    </row>
    <row r="2116" spans="1:7">
      <c r="A2116" s="289" t="s">
        <v>3902</v>
      </c>
      <c r="B2116" s="290"/>
      <c r="C2116" s="289" t="s">
        <v>3903</v>
      </c>
      <c r="D2116" s="291" t="s">
        <v>81</v>
      </c>
      <c r="E2116" s="292">
        <v>13.92</v>
      </c>
      <c r="F2116" s="293">
        <v>30.85</v>
      </c>
      <c r="G2116" s="293">
        <v>44.77</v>
      </c>
    </row>
    <row r="2117" spans="1:7">
      <c r="A2117" s="289" t="s">
        <v>3904</v>
      </c>
      <c r="B2117" s="290"/>
      <c r="C2117" s="289" t="s">
        <v>3905</v>
      </c>
      <c r="D2117" s="291" t="s">
        <v>81</v>
      </c>
      <c r="E2117" s="292">
        <v>23.42</v>
      </c>
      <c r="F2117" s="293">
        <v>34.270000000000003</v>
      </c>
      <c r="G2117" s="293">
        <v>57.69</v>
      </c>
    </row>
    <row r="2118" spans="1:7">
      <c r="A2118" s="289" t="s">
        <v>3906</v>
      </c>
      <c r="B2118" s="290"/>
      <c r="C2118" s="289" t="s">
        <v>3907</v>
      </c>
      <c r="D2118" s="291" t="s">
        <v>81</v>
      </c>
      <c r="E2118" s="292">
        <v>28.5</v>
      </c>
      <c r="F2118" s="293">
        <v>37.71</v>
      </c>
      <c r="G2118" s="293">
        <v>66.209999999999994</v>
      </c>
    </row>
    <row r="2119" spans="1:7">
      <c r="A2119" s="289" t="s">
        <v>3908</v>
      </c>
      <c r="B2119" s="290"/>
      <c r="C2119" s="289" t="s">
        <v>3909</v>
      </c>
      <c r="D2119" s="291" t="s">
        <v>81</v>
      </c>
      <c r="E2119" s="292">
        <v>49.3</v>
      </c>
      <c r="F2119" s="293">
        <v>44.56</v>
      </c>
      <c r="G2119" s="293">
        <v>93.86</v>
      </c>
    </row>
    <row r="2120" spans="1:7">
      <c r="A2120" s="285" t="s">
        <v>3910</v>
      </c>
      <c r="B2120" s="286" t="s">
        <v>3911</v>
      </c>
      <c r="C2120" s="287"/>
      <c r="D2120" s="288"/>
      <c r="E2120" s="294"/>
      <c r="F2120" s="294"/>
      <c r="G2120" s="294"/>
    </row>
    <row r="2121" spans="1:7">
      <c r="A2121" s="289" t="s">
        <v>3912</v>
      </c>
      <c r="B2121" s="290"/>
      <c r="C2121" s="289" t="s">
        <v>3913</v>
      </c>
      <c r="D2121" s="291" t="s">
        <v>81</v>
      </c>
      <c r="E2121" s="292">
        <v>5.94</v>
      </c>
      <c r="F2121" s="293">
        <v>20.56</v>
      </c>
      <c r="G2121" s="293">
        <v>26.5</v>
      </c>
    </row>
    <row r="2122" spans="1:7">
      <c r="A2122" s="289" t="s">
        <v>3914</v>
      </c>
      <c r="B2122" s="290"/>
      <c r="C2122" s="289" t="s">
        <v>3915</v>
      </c>
      <c r="D2122" s="291" t="s">
        <v>81</v>
      </c>
      <c r="E2122" s="292">
        <v>7.33</v>
      </c>
      <c r="F2122" s="293">
        <v>24</v>
      </c>
      <c r="G2122" s="293">
        <v>31.33</v>
      </c>
    </row>
    <row r="2123" spans="1:7">
      <c r="A2123" s="289" t="s">
        <v>3916</v>
      </c>
      <c r="B2123" s="290"/>
      <c r="C2123" s="289" t="s">
        <v>3917</v>
      </c>
      <c r="D2123" s="291" t="s">
        <v>81</v>
      </c>
      <c r="E2123" s="292">
        <v>11.88</v>
      </c>
      <c r="F2123" s="293">
        <v>27.41</v>
      </c>
      <c r="G2123" s="293">
        <v>39.29</v>
      </c>
    </row>
    <row r="2124" spans="1:7">
      <c r="A2124" s="289" t="s">
        <v>3918</v>
      </c>
      <c r="B2124" s="290"/>
      <c r="C2124" s="289" t="s">
        <v>3919</v>
      </c>
      <c r="D2124" s="291" t="s">
        <v>81</v>
      </c>
      <c r="E2124" s="292">
        <v>14.11</v>
      </c>
      <c r="F2124" s="293">
        <v>30.85</v>
      </c>
      <c r="G2124" s="293">
        <v>44.96</v>
      </c>
    </row>
    <row r="2125" spans="1:7">
      <c r="A2125" s="289" t="s">
        <v>3920</v>
      </c>
      <c r="B2125" s="290"/>
      <c r="C2125" s="289" t="s">
        <v>3921</v>
      </c>
      <c r="D2125" s="291" t="s">
        <v>81</v>
      </c>
      <c r="E2125" s="292">
        <v>15.54</v>
      </c>
      <c r="F2125" s="293">
        <v>34.270000000000003</v>
      </c>
      <c r="G2125" s="293">
        <v>49.81</v>
      </c>
    </row>
    <row r="2126" spans="1:7">
      <c r="A2126" s="289" t="s">
        <v>3922</v>
      </c>
      <c r="B2126" s="290"/>
      <c r="C2126" s="289" t="s">
        <v>3923</v>
      </c>
      <c r="D2126" s="291" t="s">
        <v>81</v>
      </c>
      <c r="E2126" s="292">
        <v>28.81</v>
      </c>
      <c r="F2126" s="293">
        <v>41.13</v>
      </c>
      <c r="G2126" s="293">
        <v>69.94</v>
      </c>
    </row>
    <row r="2127" spans="1:7">
      <c r="A2127" s="289" t="s">
        <v>3924</v>
      </c>
      <c r="B2127" s="290"/>
      <c r="C2127" s="289" t="s">
        <v>3925</v>
      </c>
      <c r="D2127" s="291" t="s">
        <v>81</v>
      </c>
      <c r="E2127" s="292">
        <v>39.26</v>
      </c>
      <c r="F2127" s="293">
        <v>51.42</v>
      </c>
      <c r="G2127" s="293">
        <v>90.68</v>
      </c>
    </row>
    <row r="2128" spans="1:7">
      <c r="A2128" s="289" t="s">
        <v>3926</v>
      </c>
      <c r="B2128" s="290"/>
      <c r="C2128" s="289" t="s">
        <v>3927</v>
      </c>
      <c r="D2128" s="291" t="s">
        <v>81</v>
      </c>
      <c r="E2128" s="292">
        <v>55.38</v>
      </c>
      <c r="F2128" s="293">
        <v>61.68</v>
      </c>
      <c r="G2128" s="293">
        <v>117.06</v>
      </c>
    </row>
    <row r="2129" spans="1:7">
      <c r="A2129" s="285" t="s">
        <v>3928</v>
      </c>
      <c r="B2129" s="286" t="s">
        <v>3929</v>
      </c>
      <c r="C2129" s="287"/>
      <c r="D2129" s="288"/>
      <c r="E2129" s="294"/>
      <c r="F2129" s="294"/>
      <c r="G2129" s="294"/>
    </row>
    <row r="2130" spans="1:7">
      <c r="A2130" s="289" t="s">
        <v>3930</v>
      </c>
      <c r="B2130" s="290"/>
      <c r="C2130" s="289" t="s">
        <v>3931</v>
      </c>
      <c r="D2130" s="291" t="s">
        <v>81</v>
      </c>
      <c r="E2130" s="292">
        <v>9</v>
      </c>
      <c r="F2130" s="293">
        <v>20.56</v>
      </c>
      <c r="G2130" s="293">
        <v>29.56</v>
      </c>
    </row>
    <row r="2131" spans="1:7">
      <c r="A2131" s="289" t="s">
        <v>3932</v>
      </c>
      <c r="B2131" s="290"/>
      <c r="C2131" s="289" t="s">
        <v>3933</v>
      </c>
      <c r="D2131" s="291" t="s">
        <v>81</v>
      </c>
      <c r="E2131" s="292">
        <v>12.36</v>
      </c>
      <c r="F2131" s="293">
        <v>24</v>
      </c>
      <c r="G2131" s="293">
        <v>36.36</v>
      </c>
    </row>
    <row r="2132" spans="1:7">
      <c r="A2132" s="289" t="s">
        <v>3934</v>
      </c>
      <c r="B2132" s="290"/>
      <c r="C2132" s="289" t="s">
        <v>3935</v>
      </c>
      <c r="D2132" s="291" t="s">
        <v>81</v>
      </c>
      <c r="E2132" s="292">
        <v>20.309999999999999</v>
      </c>
      <c r="F2132" s="293">
        <v>27.41</v>
      </c>
      <c r="G2132" s="293">
        <v>47.72</v>
      </c>
    </row>
    <row r="2133" spans="1:7">
      <c r="A2133" s="289" t="s">
        <v>3936</v>
      </c>
      <c r="B2133" s="290"/>
      <c r="C2133" s="289" t="s">
        <v>3937</v>
      </c>
      <c r="D2133" s="291" t="s">
        <v>81</v>
      </c>
      <c r="E2133" s="292">
        <v>23.69</v>
      </c>
      <c r="F2133" s="293">
        <v>30.85</v>
      </c>
      <c r="G2133" s="293">
        <v>54.54</v>
      </c>
    </row>
    <row r="2134" spans="1:7">
      <c r="A2134" s="289" t="s">
        <v>3938</v>
      </c>
      <c r="B2134" s="290"/>
      <c r="C2134" s="289" t="s">
        <v>3939</v>
      </c>
      <c r="D2134" s="291" t="s">
        <v>81</v>
      </c>
      <c r="E2134" s="292">
        <v>30.84</v>
      </c>
      <c r="F2134" s="293">
        <v>34.270000000000003</v>
      </c>
      <c r="G2134" s="293">
        <v>65.11</v>
      </c>
    </row>
    <row r="2135" spans="1:7">
      <c r="A2135" s="289" t="s">
        <v>3940</v>
      </c>
      <c r="B2135" s="290"/>
      <c r="C2135" s="289" t="s">
        <v>3941</v>
      </c>
      <c r="D2135" s="291" t="s">
        <v>81</v>
      </c>
      <c r="E2135" s="292">
        <v>46.2</v>
      </c>
      <c r="F2135" s="293">
        <v>41.13</v>
      </c>
      <c r="G2135" s="293">
        <v>87.33</v>
      </c>
    </row>
    <row r="2136" spans="1:7">
      <c r="A2136" s="289" t="s">
        <v>3942</v>
      </c>
      <c r="B2136" s="290"/>
      <c r="C2136" s="289" t="s">
        <v>3943</v>
      </c>
      <c r="D2136" s="291" t="s">
        <v>81</v>
      </c>
      <c r="E2136" s="292">
        <v>52.69</v>
      </c>
      <c r="F2136" s="293">
        <v>51.42</v>
      </c>
      <c r="G2136" s="293">
        <v>104.11</v>
      </c>
    </row>
    <row r="2137" spans="1:7">
      <c r="A2137" s="289" t="s">
        <v>3944</v>
      </c>
      <c r="B2137" s="290"/>
      <c r="C2137" s="289" t="s">
        <v>3945</v>
      </c>
      <c r="D2137" s="291" t="s">
        <v>81</v>
      </c>
      <c r="E2137" s="292">
        <v>75.27</v>
      </c>
      <c r="F2137" s="293">
        <v>61.68</v>
      </c>
      <c r="G2137" s="293">
        <v>136.94999999999999</v>
      </c>
    </row>
    <row r="2138" spans="1:7">
      <c r="A2138" s="285" t="s">
        <v>3946</v>
      </c>
      <c r="B2138" s="286" t="s">
        <v>3947</v>
      </c>
      <c r="C2138" s="287"/>
      <c r="D2138" s="288"/>
      <c r="E2138" s="294"/>
      <c r="F2138" s="294"/>
      <c r="G2138" s="294"/>
    </row>
    <row r="2139" spans="1:7">
      <c r="A2139" s="289" t="s">
        <v>3948</v>
      </c>
      <c r="B2139" s="290"/>
      <c r="C2139" s="289" t="s">
        <v>3949</v>
      </c>
      <c r="D2139" s="291" t="s">
        <v>81</v>
      </c>
      <c r="E2139" s="292">
        <v>10.83</v>
      </c>
      <c r="F2139" s="293">
        <v>17.149999999999999</v>
      </c>
      <c r="G2139" s="293">
        <v>27.98</v>
      </c>
    </row>
    <row r="2140" spans="1:7">
      <c r="A2140" s="289" t="s">
        <v>3950</v>
      </c>
      <c r="B2140" s="290"/>
      <c r="C2140" s="289" t="s">
        <v>3951</v>
      </c>
      <c r="D2140" s="291" t="s">
        <v>81</v>
      </c>
      <c r="E2140" s="292">
        <v>12.75</v>
      </c>
      <c r="F2140" s="293">
        <v>20.56</v>
      </c>
      <c r="G2140" s="293">
        <v>33.31</v>
      </c>
    </row>
    <row r="2141" spans="1:7">
      <c r="A2141" s="289" t="s">
        <v>3952</v>
      </c>
      <c r="B2141" s="290"/>
      <c r="C2141" s="289" t="s">
        <v>3953</v>
      </c>
      <c r="D2141" s="291" t="s">
        <v>81</v>
      </c>
      <c r="E2141" s="292">
        <v>16.07</v>
      </c>
      <c r="F2141" s="293">
        <v>24</v>
      </c>
      <c r="G2141" s="293">
        <v>40.07</v>
      </c>
    </row>
    <row r="2142" spans="1:7">
      <c r="A2142" s="289" t="s">
        <v>3954</v>
      </c>
      <c r="B2142" s="290"/>
      <c r="C2142" s="289" t="s">
        <v>3955</v>
      </c>
      <c r="D2142" s="291" t="s">
        <v>81</v>
      </c>
      <c r="E2142" s="292">
        <v>24.36</v>
      </c>
      <c r="F2142" s="293">
        <v>27.41</v>
      </c>
      <c r="G2142" s="293">
        <v>51.77</v>
      </c>
    </row>
    <row r="2143" spans="1:7">
      <c r="A2143" s="289" t="s">
        <v>3956</v>
      </c>
      <c r="B2143" s="290"/>
      <c r="C2143" s="289" t="s">
        <v>3957</v>
      </c>
      <c r="D2143" s="291" t="s">
        <v>81</v>
      </c>
      <c r="E2143" s="292">
        <v>29.42</v>
      </c>
      <c r="F2143" s="293">
        <v>30.85</v>
      </c>
      <c r="G2143" s="293">
        <v>60.27</v>
      </c>
    </row>
    <row r="2144" spans="1:7">
      <c r="A2144" s="289" t="s">
        <v>3958</v>
      </c>
      <c r="B2144" s="290"/>
      <c r="C2144" s="289" t="s">
        <v>3959</v>
      </c>
      <c r="D2144" s="291" t="s">
        <v>81</v>
      </c>
      <c r="E2144" s="292">
        <v>37.369999999999997</v>
      </c>
      <c r="F2144" s="293">
        <v>34.270000000000003</v>
      </c>
      <c r="G2144" s="293">
        <v>71.64</v>
      </c>
    </row>
    <row r="2145" spans="1:7">
      <c r="A2145" s="289" t="s">
        <v>3960</v>
      </c>
      <c r="B2145" s="290"/>
      <c r="C2145" s="289" t="s">
        <v>3961</v>
      </c>
      <c r="D2145" s="291" t="s">
        <v>81</v>
      </c>
      <c r="E2145" s="292">
        <v>51.69</v>
      </c>
      <c r="F2145" s="293">
        <v>41.13</v>
      </c>
      <c r="G2145" s="293">
        <v>92.82</v>
      </c>
    </row>
    <row r="2146" spans="1:7">
      <c r="A2146" s="289" t="s">
        <v>3962</v>
      </c>
      <c r="B2146" s="290"/>
      <c r="C2146" s="289" t="s">
        <v>3963</v>
      </c>
      <c r="D2146" s="291" t="s">
        <v>81</v>
      </c>
      <c r="E2146" s="292">
        <v>59.51</v>
      </c>
      <c r="F2146" s="293">
        <v>51.42</v>
      </c>
      <c r="G2146" s="293">
        <v>110.93</v>
      </c>
    </row>
    <row r="2147" spans="1:7">
      <c r="A2147" s="289" t="s">
        <v>3964</v>
      </c>
      <c r="B2147" s="290"/>
      <c r="C2147" s="289" t="s">
        <v>3965</v>
      </c>
      <c r="D2147" s="291" t="s">
        <v>81</v>
      </c>
      <c r="E2147" s="292">
        <v>86.34</v>
      </c>
      <c r="F2147" s="293">
        <v>61.68</v>
      </c>
      <c r="G2147" s="293">
        <v>148.02000000000001</v>
      </c>
    </row>
    <row r="2148" spans="1:7">
      <c r="A2148" s="285" t="s">
        <v>3966</v>
      </c>
      <c r="B2148" s="286" t="s">
        <v>3967</v>
      </c>
      <c r="C2148" s="287"/>
      <c r="D2148" s="288"/>
      <c r="E2148" s="294"/>
      <c r="F2148" s="294"/>
      <c r="G2148" s="294"/>
    </row>
    <row r="2149" spans="1:7">
      <c r="A2149" s="289" t="s">
        <v>3968</v>
      </c>
      <c r="B2149" s="290"/>
      <c r="C2149" s="289" t="s">
        <v>3969</v>
      </c>
      <c r="D2149" s="291" t="s">
        <v>262</v>
      </c>
      <c r="E2149" s="292">
        <v>5.43</v>
      </c>
      <c r="F2149" s="293">
        <v>8.56</v>
      </c>
      <c r="G2149" s="293">
        <v>13.99</v>
      </c>
    </row>
    <row r="2150" spans="1:7">
      <c r="A2150" s="289" t="s">
        <v>3970</v>
      </c>
      <c r="B2150" s="290"/>
      <c r="C2150" s="289" t="s">
        <v>3971</v>
      </c>
      <c r="D2150" s="291" t="s">
        <v>81</v>
      </c>
      <c r="E2150" s="292">
        <v>3.74</v>
      </c>
      <c r="F2150" s="293">
        <v>1.7</v>
      </c>
      <c r="G2150" s="293">
        <v>5.44</v>
      </c>
    </row>
    <row r="2151" spans="1:7">
      <c r="A2151" s="289" t="s">
        <v>3972</v>
      </c>
      <c r="B2151" s="290"/>
      <c r="C2151" s="289" t="s">
        <v>3973</v>
      </c>
      <c r="D2151" s="291" t="s">
        <v>13</v>
      </c>
      <c r="E2151" s="292">
        <v>0.64</v>
      </c>
      <c r="F2151" s="293">
        <v>5.14</v>
      </c>
      <c r="G2151" s="293">
        <v>5.78</v>
      </c>
    </row>
    <row r="2152" spans="1:7">
      <c r="A2152" s="289" t="s">
        <v>3974</v>
      </c>
      <c r="B2152" s="290"/>
      <c r="C2152" s="289" t="s">
        <v>3975</v>
      </c>
      <c r="D2152" s="291" t="s">
        <v>13</v>
      </c>
      <c r="E2152" s="292">
        <v>1.57</v>
      </c>
      <c r="F2152" s="293">
        <v>6.16</v>
      </c>
      <c r="G2152" s="293">
        <v>7.73</v>
      </c>
    </row>
    <row r="2153" spans="1:7">
      <c r="A2153" s="289" t="s">
        <v>3976</v>
      </c>
      <c r="B2153" s="290"/>
      <c r="C2153" s="289" t="s">
        <v>3977</v>
      </c>
      <c r="D2153" s="291" t="s">
        <v>13</v>
      </c>
      <c r="E2153" s="292">
        <v>1.1200000000000001</v>
      </c>
      <c r="F2153" s="293">
        <v>6.16</v>
      </c>
      <c r="G2153" s="293">
        <v>7.28</v>
      </c>
    </row>
    <row r="2154" spans="1:7">
      <c r="A2154" s="289" t="s">
        <v>3978</v>
      </c>
      <c r="B2154" s="290"/>
      <c r="C2154" s="289" t="s">
        <v>3979</v>
      </c>
      <c r="D2154" s="291" t="s">
        <v>13</v>
      </c>
      <c r="E2154" s="292">
        <v>1.36</v>
      </c>
      <c r="F2154" s="293">
        <v>5.14</v>
      </c>
      <c r="G2154" s="293">
        <v>6.5</v>
      </c>
    </row>
    <row r="2155" spans="1:7">
      <c r="A2155" s="289" t="s">
        <v>7841</v>
      </c>
      <c r="B2155" s="290"/>
      <c r="C2155" s="289" t="s">
        <v>7842</v>
      </c>
      <c r="D2155" s="291" t="s">
        <v>81</v>
      </c>
      <c r="E2155" s="292">
        <v>3.43</v>
      </c>
      <c r="F2155" s="293">
        <v>10.29</v>
      </c>
      <c r="G2155" s="293">
        <v>13.72</v>
      </c>
    </row>
    <row r="2156" spans="1:7">
      <c r="A2156" s="289" t="s">
        <v>3980</v>
      </c>
      <c r="B2156" s="290"/>
      <c r="C2156" s="289" t="s">
        <v>3981</v>
      </c>
      <c r="D2156" s="291" t="s">
        <v>81</v>
      </c>
      <c r="E2156" s="292">
        <v>5.47</v>
      </c>
      <c r="F2156" s="293">
        <v>4.83</v>
      </c>
      <c r="G2156" s="293">
        <v>10.3</v>
      </c>
    </row>
    <row r="2157" spans="1:7">
      <c r="A2157" s="289" t="s">
        <v>3982</v>
      </c>
      <c r="B2157" s="290"/>
      <c r="C2157" s="289" t="s">
        <v>3983</v>
      </c>
      <c r="D2157" s="291" t="s">
        <v>81</v>
      </c>
      <c r="E2157" s="292">
        <v>2.63</v>
      </c>
      <c r="F2157" s="293">
        <v>4.83</v>
      </c>
      <c r="G2157" s="293">
        <v>7.46</v>
      </c>
    </row>
    <row r="2158" spans="1:7">
      <c r="A2158" s="289" t="s">
        <v>3984</v>
      </c>
      <c r="B2158" s="290"/>
      <c r="C2158" s="289" t="s">
        <v>3985</v>
      </c>
      <c r="D2158" s="291" t="s">
        <v>81</v>
      </c>
      <c r="E2158" s="292">
        <v>4.3</v>
      </c>
      <c r="F2158" s="293">
        <v>4.83</v>
      </c>
      <c r="G2158" s="293">
        <v>9.1300000000000008</v>
      </c>
    </row>
    <row r="2159" spans="1:7">
      <c r="A2159" s="289" t="s">
        <v>3986</v>
      </c>
      <c r="B2159" s="290"/>
      <c r="C2159" s="289" t="s">
        <v>7843</v>
      </c>
      <c r="D2159" s="291" t="s">
        <v>81</v>
      </c>
      <c r="E2159" s="292">
        <v>15.06</v>
      </c>
      <c r="F2159" s="293">
        <v>8.56</v>
      </c>
      <c r="G2159" s="293">
        <v>23.62</v>
      </c>
    </row>
    <row r="2160" spans="1:7">
      <c r="A2160" s="289" t="s">
        <v>3987</v>
      </c>
      <c r="B2160" s="290"/>
      <c r="C2160" s="289" t="s">
        <v>7844</v>
      </c>
      <c r="D2160" s="291" t="s">
        <v>81</v>
      </c>
      <c r="E2160" s="292">
        <v>25.92</v>
      </c>
      <c r="F2160" s="293">
        <v>8.56</v>
      </c>
      <c r="G2160" s="293">
        <v>34.479999999999997</v>
      </c>
    </row>
    <row r="2161" spans="1:7">
      <c r="A2161" s="289" t="s">
        <v>3988</v>
      </c>
      <c r="B2161" s="290"/>
      <c r="C2161" s="289" t="s">
        <v>3989</v>
      </c>
      <c r="D2161" s="291" t="s">
        <v>81</v>
      </c>
      <c r="E2161" s="292">
        <v>19.71</v>
      </c>
      <c r="F2161" s="293">
        <v>8.56</v>
      </c>
      <c r="G2161" s="293">
        <v>28.27</v>
      </c>
    </row>
    <row r="2162" spans="1:7" ht="25.5">
      <c r="A2162" s="289" t="s">
        <v>3990</v>
      </c>
      <c r="B2162" s="290"/>
      <c r="C2162" s="289" t="s">
        <v>3991</v>
      </c>
      <c r="D2162" s="291" t="s">
        <v>81</v>
      </c>
      <c r="E2162" s="292">
        <v>49.96</v>
      </c>
      <c r="F2162" s="293">
        <v>10.29</v>
      </c>
      <c r="G2162" s="293">
        <v>60.25</v>
      </c>
    </row>
    <row r="2163" spans="1:7" ht="25.5">
      <c r="A2163" s="289" t="s">
        <v>3992</v>
      </c>
      <c r="B2163" s="290"/>
      <c r="C2163" s="289" t="s">
        <v>3993</v>
      </c>
      <c r="D2163" s="291" t="s">
        <v>81</v>
      </c>
      <c r="E2163" s="292">
        <v>73.09</v>
      </c>
      <c r="F2163" s="293">
        <v>12</v>
      </c>
      <c r="G2163" s="293">
        <v>85.09</v>
      </c>
    </row>
    <row r="2164" spans="1:7" ht="25.5">
      <c r="A2164" s="289" t="s">
        <v>3994</v>
      </c>
      <c r="B2164" s="290"/>
      <c r="C2164" s="289" t="s">
        <v>3995</v>
      </c>
      <c r="D2164" s="291" t="s">
        <v>81</v>
      </c>
      <c r="E2164" s="292">
        <v>92.04</v>
      </c>
      <c r="F2164" s="293">
        <v>13.71</v>
      </c>
      <c r="G2164" s="293">
        <v>105.75</v>
      </c>
    </row>
    <row r="2165" spans="1:7" ht="25.5">
      <c r="A2165" s="289" t="s">
        <v>3996</v>
      </c>
      <c r="B2165" s="290"/>
      <c r="C2165" s="289" t="s">
        <v>3997</v>
      </c>
      <c r="D2165" s="291" t="s">
        <v>13</v>
      </c>
      <c r="E2165" s="292">
        <v>7.54</v>
      </c>
      <c r="F2165" s="293">
        <v>1.4</v>
      </c>
      <c r="G2165" s="293">
        <v>8.94</v>
      </c>
    </row>
    <row r="2166" spans="1:7" ht="25.5">
      <c r="A2166" s="289" t="s">
        <v>3998</v>
      </c>
      <c r="B2166" s="290"/>
      <c r="C2166" s="289" t="s">
        <v>3999</v>
      </c>
      <c r="D2166" s="291" t="s">
        <v>13</v>
      </c>
      <c r="E2166" s="292">
        <v>8.42</v>
      </c>
      <c r="F2166" s="293">
        <v>1.4</v>
      </c>
      <c r="G2166" s="293">
        <v>9.82</v>
      </c>
    </row>
    <row r="2167" spans="1:7" ht="25.5">
      <c r="A2167" s="289" t="s">
        <v>4000</v>
      </c>
      <c r="B2167" s="290"/>
      <c r="C2167" s="289" t="s">
        <v>4001</v>
      </c>
      <c r="D2167" s="291" t="s">
        <v>13</v>
      </c>
      <c r="E2167" s="292">
        <v>8.16</v>
      </c>
      <c r="F2167" s="293">
        <v>1.4</v>
      </c>
      <c r="G2167" s="293">
        <v>9.56</v>
      </c>
    </row>
    <row r="2168" spans="1:7">
      <c r="A2168" s="285" t="s">
        <v>4002</v>
      </c>
      <c r="B2168" s="286" t="s">
        <v>4003</v>
      </c>
      <c r="C2168" s="287"/>
      <c r="D2168" s="288"/>
      <c r="E2168" s="294"/>
      <c r="F2168" s="294"/>
      <c r="G2168" s="294"/>
    </row>
    <row r="2169" spans="1:7">
      <c r="A2169" s="289" t="s">
        <v>4004</v>
      </c>
      <c r="B2169" s="290"/>
      <c r="C2169" s="289" t="s">
        <v>4005</v>
      </c>
      <c r="D2169" s="291" t="s">
        <v>81</v>
      </c>
      <c r="E2169" s="292">
        <v>28.34</v>
      </c>
      <c r="F2169" s="293">
        <v>10.29</v>
      </c>
      <c r="G2169" s="293">
        <v>38.630000000000003</v>
      </c>
    </row>
    <row r="2170" spans="1:7">
      <c r="A2170" s="289" t="s">
        <v>4006</v>
      </c>
      <c r="B2170" s="290"/>
      <c r="C2170" s="289" t="s">
        <v>4007</v>
      </c>
      <c r="D2170" s="291" t="s">
        <v>81</v>
      </c>
      <c r="E2170" s="292">
        <v>33.950000000000003</v>
      </c>
      <c r="F2170" s="293">
        <v>10.29</v>
      </c>
      <c r="G2170" s="293">
        <v>44.24</v>
      </c>
    </row>
    <row r="2171" spans="1:7" ht="25.5">
      <c r="A2171" s="289" t="s">
        <v>4008</v>
      </c>
      <c r="B2171" s="290"/>
      <c r="C2171" s="289" t="s">
        <v>4009</v>
      </c>
      <c r="D2171" s="291" t="s">
        <v>13</v>
      </c>
      <c r="E2171" s="292">
        <v>37.520000000000003</v>
      </c>
      <c r="F2171" s="293">
        <v>10.64</v>
      </c>
      <c r="G2171" s="293">
        <v>48.16</v>
      </c>
    </row>
    <row r="2172" spans="1:7" ht="25.5">
      <c r="A2172" s="289" t="s">
        <v>4010</v>
      </c>
      <c r="B2172" s="290"/>
      <c r="C2172" s="289" t="s">
        <v>4011</v>
      </c>
      <c r="D2172" s="291" t="s">
        <v>13</v>
      </c>
      <c r="E2172" s="292">
        <v>89.33</v>
      </c>
      <c r="F2172" s="293">
        <v>20.56</v>
      </c>
      <c r="G2172" s="293">
        <v>109.89</v>
      </c>
    </row>
    <row r="2173" spans="1:7" ht="25.5">
      <c r="A2173" s="289" t="s">
        <v>4012</v>
      </c>
      <c r="B2173" s="290"/>
      <c r="C2173" s="289" t="s">
        <v>4013</v>
      </c>
      <c r="D2173" s="291" t="s">
        <v>13</v>
      </c>
      <c r="E2173" s="292">
        <v>128.69</v>
      </c>
      <c r="F2173" s="293">
        <v>20.56</v>
      </c>
      <c r="G2173" s="293">
        <v>149.25</v>
      </c>
    </row>
    <row r="2174" spans="1:7">
      <c r="A2174" s="289" t="s">
        <v>4014</v>
      </c>
      <c r="B2174" s="290"/>
      <c r="C2174" s="289" t="s">
        <v>4015</v>
      </c>
      <c r="D2174" s="291" t="s">
        <v>13</v>
      </c>
      <c r="E2174" s="292">
        <v>103.1</v>
      </c>
      <c r="F2174" s="293">
        <v>6.53</v>
      </c>
      <c r="G2174" s="293">
        <v>109.63</v>
      </c>
    </row>
    <row r="2175" spans="1:7">
      <c r="A2175" s="289" t="s">
        <v>4016</v>
      </c>
      <c r="B2175" s="290"/>
      <c r="C2175" s="289" t="s">
        <v>4017</v>
      </c>
      <c r="D2175" s="291" t="s">
        <v>13</v>
      </c>
      <c r="E2175" s="292">
        <v>118.55</v>
      </c>
      <c r="F2175" s="293">
        <v>6.53</v>
      </c>
      <c r="G2175" s="293">
        <v>125.08</v>
      </c>
    </row>
    <row r="2176" spans="1:7">
      <c r="A2176" s="289" t="s">
        <v>4018</v>
      </c>
      <c r="B2176" s="290"/>
      <c r="C2176" s="289" t="s">
        <v>4019</v>
      </c>
      <c r="D2176" s="291" t="s">
        <v>13</v>
      </c>
      <c r="E2176" s="292">
        <v>245.89</v>
      </c>
      <c r="F2176" s="293">
        <v>6.53</v>
      </c>
      <c r="G2176" s="293">
        <v>252.42</v>
      </c>
    </row>
    <row r="2177" spans="1:7">
      <c r="A2177" s="289" t="s">
        <v>4020</v>
      </c>
      <c r="B2177" s="290"/>
      <c r="C2177" s="289" t="s">
        <v>4021</v>
      </c>
      <c r="D2177" s="291" t="s">
        <v>13</v>
      </c>
      <c r="E2177" s="292">
        <v>8.42</v>
      </c>
      <c r="F2177" s="293">
        <v>0.69</v>
      </c>
      <c r="G2177" s="293">
        <v>9.11</v>
      </c>
    </row>
    <row r="2178" spans="1:7">
      <c r="A2178" s="285" t="s">
        <v>4022</v>
      </c>
      <c r="B2178" s="286" t="s">
        <v>4023</v>
      </c>
      <c r="C2178" s="287"/>
      <c r="D2178" s="288"/>
      <c r="E2178" s="294"/>
      <c r="F2178" s="294"/>
      <c r="G2178" s="294"/>
    </row>
    <row r="2179" spans="1:7" ht="25.5">
      <c r="A2179" s="289" t="s">
        <v>4024</v>
      </c>
      <c r="B2179" s="290"/>
      <c r="C2179" s="289" t="s">
        <v>4025</v>
      </c>
      <c r="D2179" s="291" t="s">
        <v>81</v>
      </c>
      <c r="E2179" s="292">
        <v>124.88</v>
      </c>
      <c r="F2179" s="293">
        <v>10.29</v>
      </c>
      <c r="G2179" s="293">
        <v>135.16999999999999</v>
      </c>
    </row>
    <row r="2180" spans="1:7" ht="25.5">
      <c r="A2180" s="289" t="s">
        <v>4026</v>
      </c>
      <c r="B2180" s="290"/>
      <c r="C2180" s="289" t="s">
        <v>4027</v>
      </c>
      <c r="D2180" s="291" t="s">
        <v>81</v>
      </c>
      <c r="E2180" s="292">
        <v>142.85</v>
      </c>
      <c r="F2180" s="293">
        <v>10.29</v>
      </c>
      <c r="G2180" s="293">
        <v>153.13999999999999</v>
      </c>
    </row>
    <row r="2181" spans="1:7" ht="25.5">
      <c r="A2181" s="289" t="s">
        <v>4028</v>
      </c>
      <c r="B2181" s="290"/>
      <c r="C2181" s="289" t="s">
        <v>4029</v>
      </c>
      <c r="D2181" s="291" t="s">
        <v>81</v>
      </c>
      <c r="E2181" s="292">
        <v>166.83</v>
      </c>
      <c r="F2181" s="293">
        <v>10.29</v>
      </c>
      <c r="G2181" s="293">
        <v>177.12</v>
      </c>
    </row>
    <row r="2182" spans="1:7" ht="25.5">
      <c r="A2182" s="289" t="s">
        <v>4030</v>
      </c>
      <c r="B2182" s="290"/>
      <c r="C2182" s="289" t="s">
        <v>4031</v>
      </c>
      <c r="D2182" s="291" t="s">
        <v>81</v>
      </c>
      <c r="E2182" s="292">
        <v>155.22999999999999</v>
      </c>
      <c r="F2182" s="293">
        <v>10.29</v>
      </c>
      <c r="G2182" s="293">
        <v>165.52</v>
      </c>
    </row>
    <row r="2183" spans="1:7" ht="25.5">
      <c r="A2183" s="289" t="s">
        <v>4032</v>
      </c>
      <c r="B2183" s="290"/>
      <c r="C2183" s="289" t="s">
        <v>4033</v>
      </c>
      <c r="D2183" s="291" t="s">
        <v>81</v>
      </c>
      <c r="E2183" s="292">
        <v>193.64</v>
      </c>
      <c r="F2183" s="293">
        <v>10.29</v>
      </c>
      <c r="G2183" s="293">
        <v>203.93</v>
      </c>
    </row>
    <row r="2184" spans="1:7">
      <c r="A2184" s="285" t="s">
        <v>4034</v>
      </c>
      <c r="B2184" s="286" t="s">
        <v>4035</v>
      </c>
      <c r="C2184" s="287"/>
      <c r="D2184" s="288"/>
      <c r="E2184" s="294"/>
      <c r="F2184" s="294"/>
      <c r="G2184" s="294"/>
    </row>
    <row r="2185" spans="1:7" ht="25.5">
      <c r="A2185" s="289" t="s">
        <v>4036</v>
      </c>
      <c r="B2185" s="290"/>
      <c r="C2185" s="289" t="s">
        <v>4037</v>
      </c>
      <c r="D2185" s="291" t="s">
        <v>81</v>
      </c>
      <c r="E2185" s="292">
        <v>5.39</v>
      </c>
      <c r="F2185" s="293">
        <v>1.37</v>
      </c>
      <c r="G2185" s="293">
        <v>6.76</v>
      </c>
    </row>
    <row r="2186" spans="1:7" ht="25.5">
      <c r="A2186" s="289" t="s">
        <v>4038</v>
      </c>
      <c r="B2186" s="290"/>
      <c r="C2186" s="289" t="s">
        <v>4039</v>
      </c>
      <c r="D2186" s="291" t="s">
        <v>81</v>
      </c>
      <c r="E2186" s="292">
        <v>6.28</v>
      </c>
      <c r="F2186" s="293">
        <v>1.37</v>
      </c>
      <c r="G2186" s="293">
        <v>7.65</v>
      </c>
    </row>
    <row r="2187" spans="1:7" ht="25.5">
      <c r="A2187" s="289" t="s">
        <v>4040</v>
      </c>
      <c r="B2187" s="290"/>
      <c r="C2187" s="289" t="s">
        <v>4041</v>
      </c>
      <c r="D2187" s="291" t="s">
        <v>81</v>
      </c>
      <c r="E2187" s="292">
        <v>8.35</v>
      </c>
      <c r="F2187" s="293">
        <v>1.37</v>
      </c>
      <c r="G2187" s="293">
        <v>9.7200000000000006</v>
      </c>
    </row>
    <row r="2188" spans="1:7" ht="25.5">
      <c r="A2188" s="289" t="s">
        <v>4042</v>
      </c>
      <c r="B2188" s="290"/>
      <c r="C2188" s="289" t="s">
        <v>4043</v>
      </c>
      <c r="D2188" s="291" t="s">
        <v>81</v>
      </c>
      <c r="E2188" s="292">
        <v>11.88</v>
      </c>
      <c r="F2188" s="293">
        <v>1.37</v>
      </c>
      <c r="G2188" s="293">
        <v>13.25</v>
      </c>
    </row>
    <row r="2189" spans="1:7" ht="25.5">
      <c r="A2189" s="289" t="s">
        <v>4044</v>
      </c>
      <c r="B2189" s="290"/>
      <c r="C2189" s="289" t="s">
        <v>4045</v>
      </c>
      <c r="D2189" s="291" t="s">
        <v>81</v>
      </c>
      <c r="E2189" s="292">
        <v>17.57</v>
      </c>
      <c r="F2189" s="293">
        <v>1.37</v>
      </c>
      <c r="G2189" s="293">
        <v>18.940000000000001</v>
      </c>
    </row>
    <row r="2190" spans="1:7" ht="25.5">
      <c r="A2190" s="289" t="s">
        <v>4046</v>
      </c>
      <c r="B2190" s="290"/>
      <c r="C2190" s="289" t="s">
        <v>4047</v>
      </c>
      <c r="D2190" s="291" t="s">
        <v>81</v>
      </c>
      <c r="E2190" s="292">
        <v>30.54</v>
      </c>
      <c r="F2190" s="293">
        <v>1.37</v>
      </c>
      <c r="G2190" s="293">
        <v>31.91</v>
      </c>
    </row>
    <row r="2191" spans="1:7" ht="25.5">
      <c r="A2191" s="289" t="s">
        <v>4048</v>
      </c>
      <c r="B2191" s="290"/>
      <c r="C2191" s="289" t="s">
        <v>4049</v>
      </c>
      <c r="D2191" s="291" t="s">
        <v>81</v>
      </c>
      <c r="E2191" s="292">
        <v>40.89</v>
      </c>
      <c r="F2191" s="293">
        <v>1.37</v>
      </c>
      <c r="G2191" s="293">
        <v>42.26</v>
      </c>
    </row>
    <row r="2192" spans="1:7">
      <c r="A2192" s="285" t="s">
        <v>4050</v>
      </c>
      <c r="B2192" s="286" t="s">
        <v>4051</v>
      </c>
      <c r="C2192" s="287"/>
      <c r="D2192" s="288"/>
      <c r="E2192" s="294"/>
      <c r="F2192" s="294"/>
      <c r="G2192" s="294"/>
    </row>
    <row r="2193" spans="1:7">
      <c r="A2193" s="289" t="s">
        <v>4052</v>
      </c>
      <c r="B2193" s="290"/>
      <c r="C2193" s="289" t="s">
        <v>4053</v>
      </c>
      <c r="D2193" s="291" t="s">
        <v>81</v>
      </c>
      <c r="E2193" s="292">
        <v>6.38</v>
      </c>
      <c r="F2193" s="293">
        <v>12.06</v>
      </c>
      <c r="G2193" s="293">
        <v>18.440000000000001</v>
      </c>
    </row>
    <row r="2194" spans="1:7">
      <c r="A2194" s="289" t="s">
        <v>4054</v>
      </c>
      <c r="B2194" s="290"/>
      <c r="C2194" s="289" t="s">
        <v>4055</v>
      </c>
      <c r="D2194" s="291" t="s">
        <v>81</v>
      </c>
      <c r="E2194" s="292">
        <v>9.42</v>
      </c>
      <c r="F2194" s="293">
        <v>12.06</v>
      </c>
      <c r="G2194" s="293">
        <v>21.48</v>
      </c>
    </row>
    <row r="2195" spans="1:7">
      <c r="A2195" s="289" t="s">
        <v>4056</v>
      </c>
      <c r="B2195" s="290"/>
      <c r="C2195" s="289" t="s">
        <v>4057</v>
      </c>
      <c r="D2195" s="291" t="s">
        <v>81</v>
      </c>
      <c r="E2195" s="292">
        <v>22.4</v>
      </c>
      <c r="F2195" s="293">
        <v>12.06</v>
      </c>
      <c r="G2195" s="293">
        <v>34.46</v>
      </c>
    </row>
    <row r="2196" spans="1:7">
      <c r="A2196" s="289" t="s">
        <v>4058</v>
      </c>
      <c r="B2196" s="290"/>
      <c r="C2196" s="289" t="s">
        <v>4059</v>
      </c>
      <c r="D2196" s="291" t="s">
        <v>13</v>
      </c>
      <c r="E2196" s="292">
        <v>9.84</v>
      </c>
      <c r="F2196" s="293">
        <v>2.33</v>
      </c>
      <c r="G2196" s="293">
        <v>12.17</v>
      </c>
    </row>
    <row r="2197" spans="1:7">
      <c r="A2197" s="289" t="s">
        <v>4060</v>
      </c>
      <c r="B2197" s="290"/>
      <c r="C2197" s="289" t="s">
        <v>4061</v>
      </c>
      <c r="D2197" s="291" t="s">
        <v>13</v>
      </c>
      <c r="E2197" s="292">
        <v>15.12</v>
      </c>
      <c r="F2197" s="293">
        <v>2.33</v>
      </c>
      <c r="G2197" s="293">
        <v>17.45</v>
      </c>
    </row>
    <row r="2198" spans="1:7">
      <c r="A2198" s="289" t="s">
        <v>4062</v>
      </c>
      <c r="B2198" s="290"/>
      <c r="C2198" s="289" t="s">
        <v>4063</v>
      </c>
      <c r="D2198" s="291" t="s">
        <v>13</v>
      </c>
      <c r="E2198" s="292">
        <v>41.72</v>
      </c>
      <c r="F2198" s="293">
        <v>2.33</v>
      </c>
      <c r="G2198" s="293">
        <v>44.05</v>
      </c>
    </row>
    <row r="2199" spans="1:7">
      <c r="A2199" s="289" t="s">
        <v>4064</v>
      </c>
      <c r="B2199" s="290"/>
      <c r="C2199" s="289" t="s">
        <v>4065</v>
      </c>
      <c r="D2199" s="291" t="s">
        <v>13</v>
      </c>
      <c r="E2199" s="292">
        <v>11.08</v>
      </c>
      <c r="F2199" s="293">
        <v>2.33</v>
      </c>
      <c r="G2199" s="293">
        <v>13.41</v>
      </c>
    </row>
    <row r="2200" spans="1:7">
      <c r="A2200" s="289" t="s">
        <v>4066</v>
      </c>
      <c r="B2200" s="290"/>
      <c r="C2200" s="289" t="s">
        <v>4067</v>
      </c>
      <c r="D2200" s="291" t="s">
        <v>13</v>
      </c>
      <c r="E2200" s="292">
        <v>16.79</v>
      </c>
      <c r="F2200" s="293">
        <v>2.33</v>
      </c>
      <c r="G2200" s="293">
        <v>19.12</v>
      </c>
    </row>
    <row r="2201" spans="1:7">
      <c r="A2201" s="289" t="s">
        <v>4068</v>
      </c>
      <c r="B2201" s="290"/>
      <c r="C2201" s="289" t="s">
        <v>4069</v>
      </c>
      <c r="D2201" s="291" t="s">
        <v>13</v>
      </c>
      <c r="E2201" s="292">
        <v>48.47</v>
      </c>
      <c r="F2201" s="293">
        <v>2.33</v>
      </c>
      <c r="G2201" s="293">
        <v>50.8</v>
      </c>
    </row>
    <row r="2202" spans="1:7">
      <c r="A2202" s="285" t="s">
        <v>4070</v>
      </c>
      <c r="B2202" s="286" t="s">
        <v>4071</v>
      </c>
      <c r="C2202" s="287"/>
      <c r="D2202" s="288"/>
      <c r="E2202" s="294"/>
      <c r="F2202" s="294"/>
      <c r="G2202" s="294"/>
    </row>
    <row r="2203" spans="1:7">
      <c r="A2203" s="289" t="s">
        <v>4072</v>
      </c>
      <c r="B2203" s="290"/>
      <c r="C2203" s="289" t="s">
        <v>4073</v>
      </c>
      <c r="D2203" s="291" t="s">
        <v>81</v>
      </c>
      <c r="E2203" s="292">
        <v>38.229999999999997</v>
      </c>
      <c r="F2203" s="293">
        <v>10.29</v>
      </c>
      <c r="G2203" s="293">
        <v>48.52</v>
      </c>
    </row>
    <row r="2204" spans="1:7">
      <c r="A2204" s="289" t="s">
        <v>4074</v>
      </c>
      <c r="B2204" s="290"/>
      <c r="C2204" s="289" t="s">
        <v>4075</v>
      </c>
      <c r="D2204" s="291" t="s">
        <v>13</v>
      </c>
      <c r="E2204" s="292">
        <v>38.61</v>
      </c>
      <c r="F2204" s="293">
        <v>17.149999999999999</v>
      </c>
      <c r="G2204" s="293">
        <v>55.76</v>
      </c>
    </row>
    <row r="2205" spans="1:7">
      <c r="A2205" s="289" t="s">
        <v>4076</v>
      </c>
      <c r="B2205" s="290"/>
      <c r="C2205" s="289" t="s">
        <v>4077</v>
      </c>
      <c r="D2205" s="291" t="s">
        <v>13</v>
      </c>
      <c r="E2205" s="292">
        <v>52.67</v>
      </c>
      <c r="F2205" s="293">
        <v>17.149999999999999</v>
      </c>
      <c r="G2205" s="293">
        <v>69.819999999999993</v>
      </c>
    </row>
    <row r="2206" spans="1:7" ht="25.5">
      <c r="A2206" s="289" t="s">
        <v>4078</v>
      </c>
      <c r="B2206" s="290"/>
      <c r="C2206" s="289" t="s">
        <v>4079</v>
      </c>
      <c r="D2206" s="291" t="s">
        <v>13</v>
      </c>
      <c r="E2206" s="292">
        <v>11.48</v>
      </c>
      <c r="F2206" s="293">
        <v>6.53</v>
      </c>
      <c r="G2206" s="293">
        <v>18.010000000000002</v>
      </c>
    </row>
    <row r="2207" spans="1:7" ht="25.5">
      <c r="A2207" s="289" t="s">
        <v>4080</v>
      </c>
      <c r="B2207" s="290"/>
      <c r="C2207" s="289" t="s">
        <v>4081</v>
      </c>
      <c r="D2207" s="291" t="s">
        <v>13</v>
      </c>
      <c r="E2207" s="292">
        <v>22.15</v>
      </c>
      <c r="F2207" s="293">
        <v>17.149999999999999</v>
      </c>
      <c r="G2207" s="293">
        <v>39.299999999999997</v>
      </c>
    </row>
    <row r="2208" spans="1:7" ht="25.5">
      <c r="A2208" s="289" t="s">
        <v>4082</v>
      </c>
      <c r="B2208" s="290"/>
      <c r="C2208" s="289" t="s">
        <v>4083</v>
      </c>
      <c r="D2208" s="291" t="s">
        <v>13</v>
      </c>
      <c r="E2208" s="292">
        <v>8.91</v>
      </c>
      <c r="F2208" s="293">
        <v>6.53</v>
      </c>
      <c r="G2208" s="293">
        <v>15.44</v>
      </c>
    </row>
    <row r="2209" spans="1:7" ht="25.5">
      <c r="A2209" s="289" t="s">
        <v>4084</v>
      </c>
      <c r="B2209" s="290"/>
      <c r="C2209" s="289" t="s">
        <v>4085</v>
      </c>
      <c r="D2209" s="291" t="s">
        <v>13</v>
      </c>
      <c r="E2209" s="292">
        <v>5.44</v>
      </c>
      <c r="F2209" s="293">
        <v>5.14</v>
      </c>
      <c r="G2209" s="293">
        <v>10.58</v>
      </c>
    </row>
    <row r="2210" spans="1:7">
      <c r="A2210" s="289" t="s">
        <v>4086</v>
      </c>
      <c r="B2210" s="290"/>
      <c r="C2210" s="289" t="s">
        <v>4087</v>
      </c>
      <c r="D2210" s="291" t="s">
        <v>81</v>
      </c>
      <c r="E2210" s="292">
        <v>31.47</v>
      </c>
      <c r="F2210" s="293">
        <v>10.29</v>
      </c>
      <c r="G2210" s="293">
        <v>41.76</v>
      </c>
    </row>
    <row r="2211" spans="1:7">
      <c r="A2211" s="289" t="s">
        <v>4088</v>
      </c>
      <c r="B2211" s="290"/>
      <c r="C2211" s="289" t="s">
        <v>4089</v>
      </c>
      <c r="D2211" s="291" t="s">
        <v>13</v>
      </c>
      <c r="E2211" s="292">
        <v>28.34</v>
      </c>
      <c r="F2211" s="293">
        <v>17.149999999999999</v>
      </c>
      <c r="G2211" s="293">
        <v>45.49</v>
      </c>
    </row>
    <row r="2212" spans="1:7" ht="25.5">
      <c r="A2212" s="289" t="s">
        <v>4090</v>
      </c>
      <c r="B2212" s="290"/>
      <c r="C2212" s="289" t="s">
        <v>4091</v>
      </c>
      <c r="D2212" s="291" t="s">
        <v>13</v>
      </c>
      <c r="E2212" s="292">
        <v>3.56</v>
      </c>
      <c r="F2212" s="293">
        <v>5.14</v>
      </c>
      <c r="G2212" s="293">
        <v>8.6999999999999993</v>
      </c>
    </row>
    <row r="2213" spans="1:7">
      <c r="A2213" s="289" t="s">
        <v>4092</v>
      </c>
      <c r="B2213" s="290"/>
      <c r="C2213" s="289" t="s">
        <v>4093</v>
      </c>
      <c r="D2213" s="291" t="s">
        <v>13</v>
      </c>
      <c r="E2213" s="292">
        <v>28.31</v>
      </c>
      <c r="F2213" s="293">
        <v>17.149999999999999</v>
      </c>
      <c r="G2213" s="293">
        <v>45.46</v>
      </c>
    </row>
    <row r="2214" spans="1:7">
      <c r="A2214" s="289" t="s">
        <v>4094</v>
      </c>
      <c r="B2214" s="290"/>
      <c r="C2214" s="289" t="s">
        <v>4095</v>
      </c>
      <c r="D2214" s="291" t="s">
        <v>13</v>
      </c>
      <c r="E2214" s="292">
        <v>41.32</v>
      </c>
      <c r="F2214" s="293">
        <v>17.149999999999999</v>
      </c>
      <c r="G2214" s="293">
        <v>58.47</v>
      </c>
    </row>
    <row r="2215" spans="1:7" ht="25.5">
      <c r="A2215" s="289" t="s">
        <v>4096</v>
      </c>
      <c r="B2215" s="290"/>
      <c r="C2215" s="289" t="s">
        <v>7845</v>
      </c>
      <c r="D2215" s="291" t="s">
        <v>13</v>
      </c>
      <c r="E2215" s="292">
        <v>402.18</v>
      </c>
      <c r="F2215" s="293">
        <v>23.09</v>
      </c>
      <c r="G2215" s="293">
        <v>425.27</v>
      </c>
    </row>
    <row r="2216" spans="1:7">
      <c r="A2216" s="289" t="s">
        <v>4097</v>
      </c>
      <c r="B2216" s="290"/>
      <c r="C2216" s="289" t="s">
        <v>4098</v>
      </c>
      <c r="D2216" s="291" t="s">
        <v>13</v>
      </c>
      <c r="E2216" s="292">
        <v>21.32</v>
      </c>
      <c r="F2216" s="293">
        <v>17.149999999999999</v>
      </c>
      <c r="G2216" s="293">
        <v>38.47</v>
      </c>
    </row>
    <row r="2217" spans="1:7">
      <c r="A2217" s="285" t="s">
        <v>4099</v>
      </c>
      <c r="B2217" s="286" t="s">
        <v>4100</v>
      </c>
      <c r="C2217" s="287"/>
      <c r="D2217" s="288"/>
      <c r="E2217" s="294"/>
      <c r="F2217" s="294"/>
      <c r="G2217" s="294"/>
    </row>
    <row r="2218" spans="1:7">
      <c r="A2218" s="289" t="s">
        <v>4101</v>
      </c>
      <c r="B2218" s="290"/>
      <c r="C2218" s="289" t="s">
        <v>4102</v>
      </c>
      <c r="D2218" s="291" t="s">
        <v>81</v>
      </c>
      <c r="E2218" s="292">
        <v>1.62</v>
      </c>
      <c r="F2218" s="293">
        <v>10.29</v>
      </c>
      <c r="G2218" s="293">
        <v>11.91</v>
      </c>
    </row>
    <row r="2219" spans="1:7">
      <c r="A2219" s="289" t="s">
        <v>4103</v>
      </c>
      <c r="B2219" s="290"/>
      <c r="C2219" s="289" t="s">
        <v>4104</v>
      </c>
      <c r="D2219" s="291" t="s">
        <v>81</v>
      </c>
      <c r="E2219" s="292">
        <v>1.95</v>
      </c>
      <c r="F2219" s="293">
        <v>10.29</v>
      </c>
      <c r="G2219" s="293">
        <v>12.24</v>
      </c>
    </row>
    <row r="2220" spans="1:7">
      <c r="A2220" s="289" t="s">
        <v>4105</v>
      </c>
      <c r="B2220" s="290"/>
      <c r="C2220" s="289" t="s">
        <v>4106</v>
      </c>
      <c r="D2220" s="291" t="s">
        <v>81</v>
      </c>
      <c r="E2220" s="292">
        <v>3.15</v>
      </c>
      <c r="F2220" s="293">
        <v>10.29</v>
      </c>
      <c r="G2220" s="293">
        <v>13.44</v>
      </c>
    </row>
    <row r="2221" spans="1:7">
      <c r="A2221" s="289" t="s">
        <v>4107</v>
      </c>
      <c r="B2221" s="290"/>
      <c r="C2221" s="289" t="s">
        <v>4108</v>
      </c>
      <c r="D2221" s="291" t="s">
        <v>81</v>
      </c>
      <c r="E2221" s="292">
        <v>2.3199999999999998</v>
      </c>
      <c r="F2221" s="293">
        <v>10.29</v>
      </c>
      <c r="G2221" s="293">
        <v>12.61</v>
      </c>
    </row>
    <row r="2222" spans="1:7">
      <c r="A2222" s="289" t="s">
        <v>4109</v>
      </c>
      <c r="B2222" s="290"/>
      <c r="C2222" s="289" t="s">
        <v>4110</v>
      </c>
      <c r="D2222" s="291" t="s">
        <v>81</v>
      </c>
      <c r="E2222" s="292">
        <v>3.82</v>
      </c>
      <c r="F2222" s="293">
        <v>10.29</v>
      </c>
      <c r="G2222" s="293">
        <v>14.11</v>
      </c>
    </row>
    <row r="2223" spans="1:7">
      <c r="A2223" s="285" t="s">
        <v>7846</v>
      </c>
      <c r="B2223" s="286" t="s">
        <v>7847</v>
      </c>
      <c r="C2223" s="287"/>
      <c r="D2223" s="288"/>
      <c r="E2223" s="294"/>
      <c r="F2223" s="294"/>
      <c r="G2223" s="294"/>
    </row>
    <row r="2224" spans="1:7">
      <c r="A2224" s="289" t="s">
        <v>7848</v>
      </c>
      <c r="B2224" s="290"/>
      <c r="C2224" s="289" t="s">
        <v>7849</v>
      </c>
      <c r="D2224" s="291" t="s">
        <v>81</v>
      </c>
      <c r="E2224" s="292">
        <v>0</v>
      </c>
      <c r="F2224" s="293">
        <v>8.56</v>
      </c>
      <c r="G2224" s="293">
        <v>8.56</v>
      </c>
    </row>
    <row r="2225" spans="1:7">
      <c r="A2225" s="289" t="s">
        <v>7850</v>
      </c>
      <c r="B2225" s="290"/>
      <c r="C2225" s="289" t="s">
        <v>7851</v>
      </c>
      <c r="D2225" s="291" t="s">
        <v>81</v>
      </c>
      <c r="E2225" s="292">
        <v>0</v>
      </c>
      <c r="F2225" s="293">
        <v>13.71</v>
      </c>
      <c r="G2225" s="293">
        <v>13.71</v>
      </c>
    </row>
    <row r="2226" spans="1:7">
      <c r="A2226" s="289" t="s">
        <v>7852</v>
      </c>
      <c r="B2226" s="290"/>
      <c r="C2226" s="289" t="s">
        <v>7853</v>
      </c>
      <c r="D2226" s="291" t="s">
        <v>13</v>
      </c>
      <c r="E2226" s="292">
        <v>0</v>
      </c>
      <c r="F2226" s="293">
        <v>10.29</v>
      </c>
      <c r="G2226" s="293">
        <v>10.29</v>
      </c>
    </row>
    <row r="2227" spans="1:7">
      <c r="A2227" s="289" t="s">
        <v>7854</v>
      </c>
      <c r="B2227" s="290"/>
      <c r="C2227" s="289" t="s">
        <v>7855</v>
      </c>
      <c r="D2227" s="291" t="s">
        <v>81</v>
      </c>
      <c r="E2227" s="292">
        <v>0</v>
      </c>
      <c r="F2227" s="293">
        <v>34.270000000000003</v>
      </c>
      <c r="G2227" s="293">
        <v>34.270000000000003</v>
      </c>
    </row>
    <row r="2228" spans="1:7">
      <c r="A2228" s="285" t="s">
        <v>4111</v>
      </c>
      <c r="B2228" s="286" t="s">
        <v>4112</v>
      </c>
      <c r="C2228" s="287"/>
      <c r="D2228" s="288"/>
      <c r="E2228" s="294"/>
      <c r="F2228" s="294"/>
      <c r="G2228" s="294"/>
    </row>
    <row r="2229" spans="1:7">
      <c r="A2229" s="289" t="s">
        <v>4113</v>
      </c>
      <c r="B2229" s="290"/>
      <c r="C2229" s="289" t="s">
        <v>4114</v>
      </c>
      <c r="D2229" s="291" t="s">
        <v>81</v>
      </c>
      <c r="E2229" s="292">
        <v>26.79</v>
      </c>
      <c r="F2229" s="293">
        <v>17.149999999999999</v>
      </c>
      <c r="G2229" s="293">
        <v>43.94</v>
      </c>
    </row>
    <row r="2230" spans="1:7">
      <c r="A2230" s="289" t="s">
        <v>4115</v>
      </c>
      <c r="B2230" s="290"/>
      <c r="C2230" s="289" t="s">
        <v>4116</v>
      </c>
      <c r="D2230" s="291" t="s">
        <v>81</v>
      </c>
      <c r="E2230" s="292">
        <v>35.36</v>
      </c>
      <c r="F2230" s="293">
        <v>17.149999999999999</v>
      </c>
      <c r="G2230" s="293">
        <v>52.51</v>
      </c>
    </row>
    <row r="2231" spans="1:7">
      <c r="A2231" s="289" t="s">
        <v>4117</v>
      </c>
      <c r="B2231" s="290"/>
      <c r="C2231" s="289" t="s">
        <v>4118</v>
      </c>
      <c r="D2231" s="291" t="s">
        <v>81</v>
      </c>
      <c r="E2231" s="292">
        <v>45.29</v>
      </c>
      <c r="F2231" s="293">
        <v>17.149999999999999</v>
      </c>
      <c r="G2231" s="293">
        <v>62.44</v>
      </c>
    </row>
    <row r="2232" spans="1:7">
      <c r="A2232" s="289" t="s">
        <v>4119</v>
      </c>
      <c r="B2232" s="290"/>
      <c r="C2232" s="289" t="s">
        <v>4120</v>
      </c>
      <c r="D2232" s="291" t="s">
        <v>81</v>
      </c>
      <c r="E2232" s="292">
        <v>52.66</v>
      </c>
      <c r="F2232" s="293">
        <v>17.149999999999999</v>
      </c>
      <c r="G2232" s="293">
        <v>69.81</v>
      </c>
    </row>
    <row r="2233" spans="1:7">
      <c r="A2233" s="289" t="s">
        <v>4121</v>
      </c>
      <c r="B2233" s="290"/>
      <c r="C2233" s="289" t="s">
        <v>4122</v>
      </c>
      <c r="D2233" s="291" t="s">
        <v>81</v>
      </c>
      <c r="E2233" s="292">
        <v>61.45</v>
      </c>
      <c r="F2233" s="293">
        <v>17.149999999999999</v>
      </c>
      <c r="G2233" s="293">
        <v>78.599999999999994</v>
      </c>
    </row>
    <row r="2234" spans="1:7">
      <c r="A2234" s="289" t="s">
        <v>4123</v>
      </c>
      <c r="B2234" s="290"/>
      <c r="C2234" s="289" t="s">
        <v>4124</v>
      </c>
      <c r="D2234" s="291" t="s">
        <v>81</v>
      </c>
      <c r="E2234" s="292">
        <v>53.39</v>
      </c>
      <c r="F2234" s="293">
        <v>25.71</v>
      </c>
      <c r="G2234" s="293">
        <v>79.099999999999994</v>
      </c>
    </row>
    <row r="2235" spans="1:7">
      <c r="A2235" s="289" t="s">
        <v>4125</v>
      </c>
      <c r="B2235" s="290"/>
      <c r="C2235" s="289" t="s">
        <v>4126</v>
      </c>
      <c r="D2235" s="291" t="s">
        <v>81</v>
      </c>
      <c r="E2235" s="292">
        <v>61.62</v>
      </c>
      <c r="F2235" s="293">
        <v>25.71</v>
      </c>
      <c r="G2235" s="293">
        <v>87.33</v>
      </c>
    </row>
    <row r="2236" spans="1:7">
      <c r="A2236" s="289" t="s">
        <v>4127</v>
      </c>
      <c r="B2236" s="290"/>
      <c r="C2236" s="289" t="s">
        <v>4128</v>
      </c>
      <c r="D2236" s="291" t="s">
        <v>81</v>
      </c>
      <c r="E2236" s="292">
        <v>73.010000000000005</v>
      </c>
      <c r="F2236" s="293">
        <v>25.71</v>
      </c>
      <c r="G2236" s="293">
        <v>98.72</v>
      </c>
    </row>
    <row r="2237" spans="1:7">
      <c r="A2237" s="289" t="s">
        <v>4129</v>
      </c>
      <c r="B2237" s="290"/>
      <c r="C2237" s="289" t="s">
        <v>4130</v>
      </c>
      <c r="D2237" s="291" t="s">
        <v>81</v>
      </c>
      <c r="E2237" s="292">
        <v>77.36</v>
      </c>
      <c r="F2237" s="293">
        <v>25.71</v>
      </c>
      <c r="G2237" s="293">
        <v>103.07</v>
      </c>
    </row>
    <row r="2238" spans="1:7">
      <c r="A2238" s="289" t="s">
        <v>4131</v>
      </c>
      <c r="B2238" s="290"/>
      <c r="C2238" s="289" t="s">
        <v>4132</v>
      </c>
      <c r="D2238" s="291" t="s">
        <v>81</v>
      </c>
      <c r="E2238" s="292">
        <v>89.31</v>
      </c>
      <c r="F2238" s="293">
        <v>34.270000000000003</v>
      </c>
      <c r="G2238" s="293">
        <v>123.58</v>
      </c>
    </row>
    <row r="2239" spans="1:7">
      <c r="A2239" s="289" t="s">
        <v>4133</v>
      </c>
      <c r="B2239" s="290"/>
      <c r="C2239" s="289" t="s">
        <v>4134</v>
      </c>
      <c r="D2239" s="291" t="s">
        <v>81</v>
      </c>
      <c r="E2239" s="292">
        <v>133.11000000000001</v>
      </c>
      <c r="F2239" s="293">
        <v>34.270000000000003</v>
      </c>
      <c r="G2239" s="293">
        <v>167.38</v>
      </c>
    </row>
    <row r="2240" spans="1:7">
      <c r="A2240" s="289" t="s">
        <v>4135</v>
      </c>
      <c r="B2240" s="290"/>
      <c r="C2240" s="289" t="s">
        <v>4136</v>
      </c>
      <c r="D2240" s="291" t="s">
        <v>81</v>
      </c>
      <c r="E2240" s="292">
        <v>36.880000000000003</v>
      </c>
      <c r="F2240" s="293">
        <v>17.149999999999999</v>
      </c>
      <c r="G2240" s="293">
        <v>54.03</v>
      </c>
    </row>
    <row r="2241" spans="1:7">
      <c r="A2241" s="289" t="s">
        <v>4137</v>
      </c>
      <c r="B2241" s="290"/>
      <c r="C2241" s="289" t="s">
        <v>4138</v>
      </c>
      <c r="D2241" s="291" t="s">
        <v>81</v>
      </c>
      <c r="E2241" s="292">
        <v>45.8</v>
      </c>
      <c r="F2241" s="293">
        <v>17.149999999999999</v>
      </c>
      <c r="G2241" s="293">
        <v>62.95</v>
      </c>
    </row>
    <row r="2242" spans="1:7">
      <c r="A2242" s="289" t="s">
        <v>4139</v>
      </c>
      <c r="B2242" s="290"/>
      <c r="C2242" s="289" t="s">
        <v>4140</v>
      </c>
      <c r="D2242" s="291" t="s">
        <v>81</v>
      </c>
      <c r="E2242" s="292">
        <v>53.07</v>
      </c>
      <c r="F2242" s="293">
        <v>17.149999999999999</v>
      </c>
      <c r="G2242" s="293">
        <v>70.22</v>
      </c>
    </row>
    <row r="2243" spans="1:7">
      <c r="A2243" s="289" t="s">
        <v>4141</v>
      </c>
      <c r="B2243" s="290"/>
      <c r="C2243" s="289" t="s">
        <v>4142</v>
      </c>
      <c r="D2243" s="291" t="s">
        <v>81</v>
      </c>
      <c r="E2243" s="292">
        <v>67.569999999999993</v>
      </c>
      <c r="F2243" s="293">
        <v>17.149999999999999</v>
      </c>
      <c r="G2243" s="293">
        <v>84.72</v>
      </c>
    </row>
    <row r="2244" spans="1:7">
      <c r="A2244" s="285" t="s">
        <v>4143</v>
      </c>
      <c r="B2244" s="286" t="s">
        <v>4144</v>
      </c>
      <c r="C2244" s="287"/>
      <c r="D2244" s="288"/>
      <c r="E2244" s="294"/>
      <c r="F2244" s="294"/>
      <c r="G2244" s="294"/>
    </row>
    <row r="2245" spans="1:7">
      <c r="A2245" s="289" t="s">
        <v>4145</v>
      </c>
      <c r="B2245" s="290"/>
      <c r="C2245" s="289" t="s">
        <v>4146</v>
      </c>
      <c r="D2245" s="291" t="s">
        <v>81</v>
      </c>
      <c r="E2245" s="292">
        <v>66.47</v>
      </c>
      <c r="F2245" s="293">
        <v>25.71</v>
      </c>
      <c r="G2245" s="293">
        <v>92.18</v>
      </c>
    </row>
    <row r="2246" spans="1:7">
      <c r="A2246" s="289" t="s">
        <v>4147</v>
      </c>
      <c r="B2246" s="290"/>
      <c r="C2246" s="289" t="s">
        <v>4148</v>
      </c>
      <c r="D2246" s="291" t="s">
        <v>81</v>
      </c>
      <c r="E2246" s="292">
        <v>73.27</v>
      </c>
      <c r="F2246" s="293">
        <v>25.71</v>
      </c>
      <c r="G2246" s="293">
        <v>98.98</v>
      </c>
    </row>
    <row r="2247" spans="1:7">
      <c r="A2247" s="289" t="s">
        <v>4149</v>
      </c>
      <c r="B2247" s="290"/>
      <c r="C2247" s="289" t="s">
        <v>4150</v>
      </c>
      <c r="D2247" s="291" t="s">
        <v>81</v>
      </c>
      <c r="E2247" s="292">
        <v>82.65</v>
      </c>
      <c r="F2247" s="293">
        <v>25.71</v>
      </c>
      <c r="G2247" s="293">
        <v>108.36</v>
      </c>
    </row>
    <row r="2248" spans="1:7">
      <c r="A2248" s="289" t="s">
        <v>4151</v>
      </c>
      <c r="B2248" s="290"/>
      <c r="C2248" s="289" t="s">
        <v>4152</v>
      </c>
      <c r="D2248" s="291" t="s">
        <v>81</v>
      </c>
      <c r="E2248" s="292">
        <v>88.65</v>
      </c>
      <c r="F2248" s="293">
        <v>34.270000000000003</v>
      </c>
      <c r="G2248" s="293">
        <v>122.92</v>
      </c>
    </row>
    <row r="2249" spans="1:7">
      <c r="A2249" s="289" t="s">
        <v>4153</v>
      </c>
      <c r="B2249" s="290"/>
      <c r="C2249" s="289" t="s">
        <v>4154</v>
      </c>
      <c r="D2249" s="291" t="s">
        <v>81</v>
      </c>
      <c r="E2249" s="292">
        <v>136.84</v>
      </c>
      <c r="F2249" s="293">
        <v>34.270000000000003</v>
      </c>
      <c r="G2249" s="293">
        <v>171.11</v>
      </c>
    </row>
    <row r="2250" spans="1:7">
      <c r="A2250" s="289" t="s">
        <v>4155</v>
      </c>
      <c r="B2250" s="290"/>
      <c r="C2250" s="289" t="s">
        <v>4156</v>
      </c>
      <c r="D2250" s="291" t="s">
        <v>81</v>
      </c>
      <c r="E2250" s="292">
        <v>12.6</v>
      </c>
      <c r="F2250" s="293">
        <v>1.7</v>
      </c>
      <c r="G2250" s="293">
        <v>14.3</v>
      </c>
    </row>
    <row r="2251" spans="1:7">
      <c r="A2251" s="289" t="s">
        <v>4157</v>
      </c>
      <c r="B2251" s="290"/>
      <c r="C2251" s="289" t="s">
        <v>4158</v>
      </c>
      <c r="D2251" s="291" t="s">
        <v>81</v>
      </c>
      <c r="E2251" s="292">
        <v>20.9</v>
      </c>
      <c r="F2251" s="293">
        <v>1.7</v>
      </c>
      <c r="G2251" s="293">
        <v>22.6</v>
      </c>
    </row>
    <row r="2252" spans="1:7">
      <c r="A2252" s="289" t="s">
        <v>4159</v>
      </c>
      <c r="B2252" s="290"/>
      <c r="C2252" s="289" t="s">
        <v>4160</v>
      </c>
      <c r="D2252" s="291" t="s">
        <v>81</v>
      </c>
      <c r="E2252" s="292">
        <v>30.49</v>
      </c>
      <c r="F2252" s="293">
        <v>1.7</v>
      </c>
      <c r="G2252" s="293">
        <v>32.19</v>
      </c>
    </row>
    <row r="2253" spans="1:7">
      <c r="A2253" s="289" t="s">
        <v>4161</v>
      </c>
      <c r="B2253" s="290"/>
      <c r="C2253" s="289" t="s">
        <v>4162</v>
      </c>
      <c r="D2253" s="291" t="s">
        <v>81</v>
      </c>
      <c r="E2253" s="292">
        <v>38.82</v>
      </c>
      <c r="F2253" s="293">
        <v>1.7</v>
      </c>
      <c r="G2253" s="293">
        <v>40.520000000000003</v>
      </c>
    </row>
    <row r="2254" spans="1:7">
      <c r="A2254" s="289" t="s">
        <v>4163</v>
      </c>
      <c r="B2254" s="290"/>
      <c r="C2254" s="289" t="s">
        <v>4164</v>
      </c>
      <c r="D2254" s="291" t="s">
        <v>81</v>
      </c>
      <c r="E2254" s="292">
        <v>48.96</v>
      </c>
      <c r="F2254" s="293">
        <v>1.7</v>
      </c>
      <c r="G2254" s="293">
        <v>50.66</v>
      </c>
    </row>
    <row r="2255" spans="1:7">
      <c r="A2255" s="289" t="s">
        <v>4165</v>
      </c>
      <c r="B2255" s="290"/>
      <c r="C2255" s="289" t="s">
        <v>4166</v>
      </c>
      <c r="D2255" s="291" t="s">
        <v>81</v>
      </c>
      <c r="E2255" s="292">
        <v>58.85</v>
      </c>
      <c r="F2255" s="293">
        <v>1.7</v>
      </c>
      <c r="G2255" s="293">
        <v>60.55</v>
      </c>
    </row>
    <row r="2256" spans="1:7">
      <c r="A2256" s="289" t="s">
        <v>4167</v>
      </c>
      <c r="B2256" s="290"/>
      <c r="C2256" s="289" t="s">
        <v>4168</v>
      </c>
      <c r="D2256" s="291" t="s">
        <v>81</v>
      </c>
      <c r="E2256" s="292">
        <v>67.52</v>
      </c>
      <c r="F2256" s="293">
        <v>1.7</v>
      </c>
      <c r="G2256" s="293">
        <v>69.22</v>
      </c>
    </row>
    <row r="2257" spans="1:7">
      <c r="A2257" s="285" t="s">
        <v>4169</v>
      </c>
      <c r="B2257" s="286" t="s">
        <v>4170</v>
      </c>
      <c r="C2257" s="287"/>
      <c r="D2257" s="288"/>
      <c r="E2257" s="294"/>
      <c r="F2257" s="294"/>
      <c r="G2257" s="294"/>
    </row>
    <row r="2258" spans="1:7">
      <c r="A2258" s="289" t="s">
        <v>4171</v>
      </c>
      <c r="B2258" s="290"/>
      <c r="C2258" s="289" t="s">
        <v>4172</v>
      </c>
      <c r="D2258" s="291" t="s">
        <v>13</v>
      </c>
      <c r="E2258" s="292">
        <v>3.4</v>
      </c>
      <c r="F2258" s="293">
        <v>8.56</v>
      </c>
      <c r="G2258" s="293">
        <v>11.96</v>
      </c>
    </row>
    <row r="2259" spans="1:7">
      <c r="A2259" s="289" t="s">
        <v>4173</v>
      </c>
      <c r="B2259" s="290"/>
      <c r="C2259" s="289" t="s">
        <v>4174</v>
      </c>
      <c r="D2259" s="291" t="s">
        <v>13</v>
      </c>
      <c r="E2259" s="292">
        <v>4.0599999999999996</v>
      </c>
      <c r="F2259" s="293">
        <v>8.56</v>
      </c>
      <c r="G2259" s="293">
        <v>12.62</v>
      </c>
    </row>
    <row r="2260" spans="1:7">
      <c r="A2260" s="289" t="s">
        <v>4175</v>
      </c>
      <c r="B2260" s="290"/>
      <c r="C2260" s="289" t="s">
        <v>4176</v>
      </c>
      <c r="D2260" s="291" t="s">
        <v>13</v>
      </c>
      <c r="E2260" s="292">
        <v>5.32</v>
      </c>
      <c r="F2260" s="293">
        <v>8.56</v>
      </c>
      <c r="G2260" s="293">
        <v>13.88</v>
      </c>
    </row>
    <row r="2261" spans="1:7">
      <c r="A2261" s="289" t="s">
        <v>4177</v>
      </c>
      <c r="B2261" s="290"/>
      <c r="C2261" s="289" t="s">
        <v>4178</v>
      </c>
      <c r="D2261" s="291" t="s">
        <v>13</v>
      </c>
      <c r="E2261" s="292">
        <v>6.64</v>
      </c>
      <c r="F2261" s="293">
        <v>8.56</v>
      </c>
      <c r="G2261" s="293">
        <v>15.2</v>
      </c>
    </row>
    <row r="2262" spans="1:7">
      <c r="A2262" s="289" t="s">
        <v>4179</v>
      </c>
      <c r="B2262" s="290"/>
      <c r="C2262" s="289" t="s">
        <v>4180</v>
      </c>
      <c r="D2262" s="291" t="s">
        <v>13</v>
      </c>
      <c r="E2262" s="292">
        <v>7.3</v>
      </c>
      <c r="F2262" s="293">
        <v>8.56</v>
      </c>
      <c r="G2262" s="293">
        <v>15.86</v>
      </c>
    </row>
    <row r="2263" spans="1:7">
      <c r="A2263" s="289" t="s">
        <v>4181</v>
      </c>
      <c r="B2263" s="290"/>
      <c r="C2263" s="289" t="s">
        <v>4182</v>
      </c>
      <c r="D2263" s="291" t="s">
        <v>13</v>
      </c>
      <c r="E2263" s="292">
        <v>8.25</v>
      </c>
      <c r="F2263" s="293">
        <v>8.56</v>
      </c>
      <c r="G2263" s="293">
        <v>16.809999999999999</v>
      </c>
    </row>
    <row r="2264" spans="1:7">
      <c r="A2264" s="289" t="s">
        <v>4183</v>
      </c>
      <c r="B2264" s="290"/>
      <c r="C2264" s="289" t="s">
        <v>4184</v>
      </c>
      <c r="D2264" s="291" t="s">
        <v>13</v>
      </c>
      <c r="E2264" s="292">
        <v>5.27</v>
      </c>
      <c r="F2264" s="293">
        <v>8.56</v>
      </c>
      <c r="G2264" s="293">
        <v>13.83</v>
      </c>
    </row>
    <row r="2265" spans="1:7">
      <c r="A2265" s="289" t="s">
        <v>4185</v>
      </c>
      <c r="B2265" s="290"/>
      <c r="C2265" s="289" t="s">
        <v>4186</v>
      </c>
      <c r="D2265" s="291" t="s">
        <v>13</v>
      </c>
      <c r="E2265" s="292">
        <v>6.49</v>
      </c>
      <c r="F2265" s="293">
        <v>8.56</v>
      </c>
      <c r="G2265" s="293">
        <v>15.05</v>
      </c>
    </row>
    <row r="2266" spans="1:7">
      <c r="A2266" s="289" t="s">
        <v>4187</v>
      </c>
      <c r="B2266" s="290"/>
      <c r="C2266" s="289" t="s">
        <v>4188</v>
      </c>
      <c r="D2266" s="291" t="s">
        <v>13</v>
      </c>
      <c r="E2266" s="292">
        <v>7.46</v>
      </c>
      <c r="F2266" s="293">
        <v>8.56</v>
      </c>
      <c r="G2266" s="293">
        <v>16.02</v>
      </c>
    </row>
    <row r="2267" spans="1:7">
      <c r="A2267" s="289" t="s">
        <v>4189</v>
      </c>
      <c r="B2267" s="290"/>
      <c r="C2267" s="289" t="s">
        <v>4190</v>
      </c>
      <c r="D2267" s="291" t="s">
        <v>13</v>
      </c>
      <c r="E2267" s="292">
        <v>8.85</v>
      </c>
      <c r="F2267" s="293">
        <v>8.56</v>
      </c>
      <c r="G2267" s="293">
        <v>17.41</v>
      </c>
    </row>
    <row r="2268" spans="1:7">
      <c r="A2268" s="289" t="s">
        <v>4191</v>
      </c>
      <c r="B2268" s="290"/>
      <c r="C2268" s="289" t="s">
        <v>4192</v>
      </c>
      <c r="D2268" s="291" t="s">
        <v>13</v>
      </c>
      <c r="E2268" s="292">
        <v>9.6199999999999992</v>
      </c>
      <c r="F2268" s="293">
        <v>8.56</v>
      </c>
      <c r="G2268" s="293">
        <v>18.18</v>
      </c>
    </row>
    <row r="2269" spans="1:7">
      <c r="A2269" s="289" t="s">
        <v>4193</v>
      </c>
      <c r="B2269" s="290"/>
      <c r="C2269" s="289" t="s">
        <v>4194</v>
      </c>
      <c r="D2269" s="291" t="s">
        <v>13</v>
      </c>
      <c r="E2269" s="292">
        <v>11.86</v>
      </c>
      <c r="F2269" s="293">
        <v>8.56</v>
      </c>
      <c r="G2269" s="293">
        <v>20.420000000000002</v>
      </c>
    </row>
    <row r="2270" spans="1:7">
      <c r="A2270" s="289" t="s">
        <v>4195</v>
      </c>
      <c r="B2270" s="290"/>
      <c r="C2270" s="289" t="s">
        <v>4196</v>
      </c>
      <c r="D2270" s="291" t="s">
        <v>13</v>
      </c>
      <c r="E2270" s="292">
        <v>7.54</v>
      </c>
      <c r="F2270" s="293">
        <v>8.56</v>
      </c>
      <c r="G2270" s="293">
        <v>16.100000000000001</v>
      </c>
    </row>
    <row r="2271" spans="1:7">
      <c r="A2271" s="289" t="s">
        <v>4197</v>
      </c>
      <c r="B2271" s="290"/>
      <c r="C2271" s="289" t="s">
        <v>4198</v>
      </c>
      <c r="D2271" s="291" t="s">
        <v>13</v>
      </c>
      <c r="E2271" s="292">
        <v>9.68</v>
      </c>
      <c r="F2271" s="293">
        <v>8.56</v>
      </c>
      <c r="G2271" s="293">
        <v>18.239999999999998</v>
      </c>
    </row>
    <row r="2272" spans="1:7">
      <c r="A2272" s="289" t="s">
        <v>4199</v>
      </c>
      <c r="B2272" s="290"/>
      <c r="C2272" s="289" t="s">
        <v>4200</v>
      </c>
      <c r="D2272" s="291" t="s">
        <v>13</v>
      </c>
      <c r="E2272" s="292">
        <v>12.17</v>
      </c>
      <c r="F2272" s="293">
        <v>8.56</v>
      </c>
      <c r="G2272" s="293">
        <v>20.73</v>
      </c>
    </row>
    <row r="2273" spans="1:7">
      <c r="A2273" s="289" t="s">
        <v>4201</v>
      </c>
      <c r="B2273" s="290"/>
      <c r="C2273" s="289" t="s">
        <v>4202</v>
      </c>
      <c r="D2273" s="291" t="s">
        <v>13</v>
      </c>
      <c r="E2273" s="292">
        <v>14.93</v>
      </c>
      <c r="F2273" s="293">
        <v>8.56</v>
      </c>
      <c r="G2273" s="293">
        <v>23.49</v>
      </c>
    </row>
    <row r="2274" spans="1:7">
      <c r="A2274" s="289" t="s">
        <v>4203</v>
      </c>
      <c r="B2274" s="290"/>
      <c r="C2274" s="289" t="s">
        <v>4204</v>
      </c>
      <c r="D2274" s="291" t="s">
        <v>13</v>
      </c>
      <c r="E2274" s="292">
        <v>21.3</v>
      </c>
      <c r="F2274" s="293">
        <v>12</v>
      </c>
      <c r="G2274" s="293">
        <v>33.299999999999997</v>
      </c>
    </row>
    <row r="2275" spans="1:7">
      <c r="A2275" s="289" t="s">
        <v>4205</v>
      </c>
      <c r="B2275" s="290"/>
      <c r="C2275" s="289" t="s">
        <v>4206</v>
      </c>
      <c r="D2275" s="291" t="s">
        <v>13</v>
      </c>
      <c r="E2275" s="292">
        <v>25.86</v>
      </c>
      <c r="F2275" s="293">
        <v>12</v>
      </c>
      <c r="G2275" s="293">
        <v>37.86</v>
      </c>
    </row>
    <row r="2276" spans="1:7">
      <c r="A2276" s="289" t="s">
        <v>4207</v>
      </c>
      <c r="B2276" s="290"/>
      <c r="C2276" s="289" t="s">
        <v>4208</v>
      </c>
      <c r="D2276" s="291" t="s">
        <v>13</v>
      </c>
      <c r="E2276" s="292">
        <v>31.35</v>
      </c>
      <c r="F2276" s="293">
        <v>12</v>
      </c>
      <c r="G2276" s="293">
        <v>43.35</v>
      </c>
    </row>
    <row r="2277" spans="1:7">
      <c r="A2277" s="280" t="s">
        <v>4209</v>
      </c>
      <c r="B2277" s="281" t="s">
        <v>4210</v>
      </c>
      <c r="C2277" s="284"/>
      <c r="D2277" s="283"/>
      <c r="E2277" s="295"/>
      <c r="F2277" s="295"/>
      <c r="G2277" s="295"/>
    </row>
    <row r="2278" spans="1:7">
      <c r="A2278" s="285" t="s">
        <v>4211</v>
      </c>
      <c r="B2278" s="286" t="s">
        <v>4212</v>
      </c>
      <c r="C2278" s="287"/>
      <c r="D2278" s="288"/>
      <c r="E2278" s="294"/>
      <c r="F2278" s="294"/>
      <c r="G2278" s="294"/>
    </row>
    <row r="2279" spans="1:7">
      <c r="A2279" s="289" t="s">
        <v>4213</v>
      </c>
      <c r="B2279" s="290"/>
      <c r="C2279" s="289" t="s">
        <v>4214</v>
      </c>
      <c r="D2279" s="291" t="s">
        <v>81</v>
      </c>
      <c r="E2279" s="292">
        <v>1.06</v>
      </c>
      <c r="F2279" s="293">
        <v>1.37</v>
      </c>
      <c r="G2279" s="293">
        <v>2.4300000000000002</v>
      </c>
    </row>
    <row r="2280" spans="1:7">
      <c r="A2280" s="289" t="s">
        <v>4215</v>
      </c>
      <c r="B2280" s="290"/>
      <c r="C2280" s="289" t="s">
        <v>4216</v>
      </c>
      <c r="D2280" s="291" t="s">
        <v>81</v>
      </c>
      <c r="E2280" s="292">
        <v>1.89</v>
      </c>
      <c r="F2280" s="293">
        <v>1.37</v>
      </c>
      <c r="G2280" s="293">
        <v>3.26</v>
      </c>
    </row>
    <row r="2281" spans="1:7">
      <c r="A2281" s="289" t="s">
        <v>4217</v>
      </c>
      <c r="B2281" s="290"/>
      <c r="C2281" s="289" t="s">
        <v>4218</v>
      </c>
      <c r="D2281" s="291" t="s">
        <v>81</v>
      </c>
      <c r="E2281" s="292">
        <v>3.03</v>
      </c>
      <c r="F2281" s="293">
        <v>2.0499999999999998</v>
      </c>
      <c r="G2281" s="293">
        <v>5.08</v>
      </c>
    </row>
    <row r="2282" spans="1:7">
      <c r="A2282" s="289" t="s">
        <v>4219</v>
      </c>
      <c r="B2282" s="290"/>
      <c r="C2282" s="289" t="s">
        <v>4220</v>
      </c>
      <c r="D2282" s="291" t="s">
        <v>81</v>
      </c>
      <c r="E2282" s="292">
        <v>4.6500000000000004</v>
      </c>
      <c r="F2282" s="293">
        <v>2.39</v>
      </c>
      <c r="G2282" s="293">
        <v>7.04</v>
      </c>
    </row>
    <row r="2283" spans="1:7">
      <c r="A2283" s="289" t="s">
        <v>4221</v>
      </c>
      <c r="B2283" s="290"/>
      <c r="C2283" s="289" t="s">
        <v>4222</v>
      </c>
      <c r="D2283" s="291" t="s">
        <v>81</v>
      </c>
      <c r="E2283" s="292">
        <v>7.21</v>
      </c>
      <c r="F2283" s="293">
        <v>2.73</v>
      </c>
      <c r="G2283" s="293">
        <v>9.94</v>
      </c>
    </row>
    <row r="2284" spans="1:7">
      <c r="A2284" s="285" t="s">
        <v>4223</v>
      </c>
      <c r="B2284" s="286" t="s">
        <v>4224</v>
      </c>
      <c r="C2284" s="287"/>
      <c r="D2284" s="288"/>
      <c r="E2284" s="294"/>
      <c r="F2284" s="294"/>
      <c r="G2284" s="294"/>
    </row>
    <row r="2285" spans="1:7">
      <c r="A2285" s="289" t="s">
        <v>4225</v>
      </c>
      <c r="B2285" s="290"/>
      <c r="C2285" s="289" t="s">
        <v>4226</v>
      </c>
      <c r="D2285" s="291" t="s">
        <v>81</v>
      </c>
      <c r="E2285" s="292">
        <v>1.43</v>
      </c>
      <c r="F2285" s="293">
        <v>1.37</v>
      </c>
      <c r="G2285" s="293">
        <v>2.8</v>
      </c>
    </row>
    <row r="2286" spans="1:7">
      <c r="A2286" s="289" t="s">
        <v>4227</v>
      </c>
      <c r="B2286" s="290"/>
      <c r="C2286" s="289" t="s">
        <v>4228</v>
      </c>
      <c r="D2286" s="291" t="s">
        <v>81</v>
      </c>
      <c r="E2286" s="292">
        <v>2.31</v>
      </c>
      <c r="F2286" s="293">
        <v>1.7</v>
      </c>
      <c r="G2286" s="293">
        <v>4.01</v>
      </c>
    </row>
    <row r="2287" spans="1:7">
      <c r="A2287" s="289" t="s">
        <v>4229</v>
      </c>
      <c r="B2287" s="290"/>
      <c r="C2287" s="289" t="s">
        <v>4230</v>
      </c>
      <c r="D2287" s="291" t="s">
        <v>81</v>
      </c>
      <c r="E2287" s="292">
        <v>3.43</v>
      </c>
      <c r="F2287" s="293">
        <v>2.0499999999999998</v>
      </c>
      <c r="G2287" s="293">
        <v>5.48</v>
      </c>
    </row>
    <row r="2288" spans="1:7">
      <c r="A2288" s="289" t="s">
        <v>4231</v>
      </c>
      <c r="B2288" s="290"/>
      <c r="C2288" s="289" t="s">
        <v>4232</v>
      </c>
      <c r="D2288" s="291" t="s">
        <v>81</v>
      </c>
      <c r="E2288" s="292">
        <v>4.8600000000000003</v>
      </c>
      <c r="F2288" s="293">
        <v>2.39</v>
      </c>
      <c r="G2288" s="293">
        <v>7.25</v>
      </c>
    </row>
    <row r="2289" spans="1:7">
      <c r="A2289" s="289" t="s">
        <v>4233</v>
      </c>
      <c r="B2289" s="290"/>
      <c r="C2289" s="289" t="s">
        <v>4234</v>
      </c>
      <c r="D2289" s="291" t="s">
        <v>81</v>
      </c>
      <c r="E2289" s="292">
        <v>7.61</v>
      </c>
      <c r="F2289" s="293">
        <v>2.73</v>
      </c>
      <c r="G2289" s="293">
        <v>10.34</v>
      </c>
    </row>
    <row r="2290" spans="1:7">
      <c r="A2290" s="285" t="s">
        <v>4235</v>
      </c>
      <c r="B2290" s="286" t="s">
        <v>4236</v>
      </c>
      <c r="C2290" s="287"/>
      <c r="D2290" s="288"/>
      <c r="E2290" s="294"/>
      <c r="F2290" s="294"/>
      <c r="G2290" s="294"/>
    </row>
    <row r="2291" spans="1:7">
      <c r="A2291" s="289" t="s">
        <v>8210</v>
      </c>
      <c r="B2291" s="290"/>
      <c r="C2291" s="289" t="s">
        <v>8211</v>
      </c>
      <c r="D2291" s="291" t="s">
        <v>81</v>
      </c>
      <c r="E2291" s="292">
        <v>4.62</v>
      </c>
      <c r="F2291" s="293">
        <v>1.7</v>
      </c>
      <c r="G2291" s="293">
        <v>6.32</v>
      </c>
    </row>
    <row r="2292" spans="1:7">
      <c r="A2292" s="289" t="s">
        <v>4237</v>
      </c>
      <c r="B2292" s="290"/>
      <c r="C2292" s="289" t="s">
        <v>4238</v>
      </c>
      <c r="D2292" s="291" t="s">
        <v>81</v>
      </c>
      <c r="E2292" s="292">
        <v>11.32</v>
      </c>
      <c r="F2292" s="293">
        <v>1.7</v>
      </c>
      <c r="G2292" s="293">
        <v>13.02</v>
      </c>
    </row>
    <row r="2293" spans="1:7">
      <c r="A2293" s="289" t="s">
        <v>4239</v>
      </c>
      <c r="B2293" s="290"/>
      <c r="C2293" s="289" t="s">
        <v>4240</v>
      </c>
      <c r="D2293" s="291" t="s">
        <v>81</v>
      </c>
      <c r="E2293" s="292">
        <v>16.04</v>
      </c>
      <c r="F2293" s="293">
        <v>3.44</v>
      </c>
      <c r="G2293" s="293">
        <v>19.48</v>
      </c>
    </row>
    <row r="2294" spans="1:7">
      <c r="A2294" s="289" t="s">
        <v>4241</v>
      </c>
      <c r="B2294" s="290"/>
      <c r="C2294" s="289" t="s">
        <v>4242</v>
      </c>
      <c r="D2294" s="291" t="s">
        <v>81</v>
      </c>
      <c r="E2294" s="292">
        <v>21.79</v>
      </c>
      <c r="F2294" s="293">
        <v>5.14</v>
      </c>
      <c r="G2294" s="293">
        <v>26.93</v>
      </c>
    </row>
    <row r="2295" spans="1:7">
      <c r="A2295" s="289" t="s">
        <v>4243</v>
      </c>
      <c r="B2295" s="290"/>
      <c r="C2295" s="289" t="s">
        <v>4244</v>
      </c>
      <c r="D2295" s="291" t="s">
        <v>81</v>
      </c>
      <c r="E2295" s="292">
        <v>35.99</v>
      </c>
      <c r="F2295" s="293">
        <v>6.86</v>
      </c>
      <c r="G2295" s="293">
        <v>42.85</v>
      </c>
    </row>
    <row r="2296" spans="1:7">
      <c r="A2296" s="289" t="s">
        <v>4245</v>
      </c>
      <c r="B2296" s="290"/>
      <c r="C2296" s="289" t="s">
        <v>4246</v>
      </c>
      <c r="D2296" s="291" t="s">
        <v>81</v>
      </c>
      <c r="E2296" s="292">
        <v>43.21</v>
      </c>
      <c r="F2296" s="293">
        <v>8.56</v>
      </c>
      <c r="G2296" s="293">
        <v>51.77</v>
      </c>
    </row>
    <row r="2297" spans="1:7">
      <c r="A2297" s="289" t="s">
        <v>4247</v>
      </c>
      <c r="B2297" s="290"/>
      <c r="C2297" s="289" t="s">
        <v>4248</v>
      </c>
      <c r="D2297" s="291" t="s">
        <v>81</v>
      </c>
      <c r="E2297" s="292">
        <v>64.72</v>
      </c>
      <c r="F2297" s="293">
        <v>10.29</v>
      </c>
      <c r="G2297" s="293">
        <v>75.010000000000005</v>
      </c>
    </row>
    <row r="2298" spans="1:7">
      <c r="A2298" s="289" t="s">
        <v>4249</v>
      </c>
      <c r="B2298" s="290"/>
      <c r="C2298" s="289" t="s">
        <v>4250</v>
      </c>
      <c r="D2298" s="291" t="s">
        <v>81</v>
      </c>
      <c r="E2298" s="292">
        <v>150</v>
      </c>
      <c r="F2298" s="293">
        <v>15.42</v>
      </c>
      <c r="G2298" s="293">
        <v>165.42</v>
      </c>
    </row>
    <row r="2299" spans="1:7">
      <c r="A2299" s="285" t="s">
        <v>4251</v>
      </c>
      <c r="B2299" s="286" t="s">
        <v>4252</v>
      </c>
      <c r="C2299" s="287"/>
      <c r="D2299" s="288"/>
      <c r="E2299" s="294"/>
      <c r="F2299" s="294"/>
      <c r="G2299" s="294"/>
    </row>
    <row r="2300" spans="1:7">
      <c r="A2300" s="289" t="s">
        <v>4253</v>
      </c>
      <c r="B2300" s="290"/>
      <c r="C2300" s="289" t="s">
        <v>4254</v>
      </c>
      <c r="D2300" s="291" t="s">
        <v>81</v>
      </c>
      <c r="E2300" s="292">
        <v>179.87</v>
      </c>
      <c r="F2300" s="293">
        <v>31.09</v>
      </c>
      <c r="G2300" s="293">
        <v>210.96</v>
      </c>
    </row>
    <row r="2301" spans="1:7">
      <c r="A2301" s="285" t="s">
        <v>4255</v>
      </c>
      <c r="B2301" s="286" t="s">
        <v>4256</v>
      </c>
      <c r="C2301" s="287"/>
      <c r="D2301" s="288"/>
      <c r="E2301" s="294"/>
      <c r="F2301" s="294"/>
      <c r="G2301" s="294"/>
    </row>
    <row r="2302" spans="1:7">
      <c r="A2302" s="289" t="s">
        <v>4257</v>
      </c>
      <c r="B2302" s="290"/>
      <c r="C2302" s="289" t="s">
        <v>4258</v>
      </c>
      <c r="D2302" s="291" t="s">
        <v>81</v>
      </c>
      <c r="E2302" s="292">
        <v>44.32</v>
      </c>
      <c r="F2302" s="293">
        <v>18.649999999999999</v>
      </c>
      <c r="G2302" s="293">
        <v>62.97</v>
      </c>
    </row>
    <row r="2303" spans="1:7">
      <c r="A2303" s="289" t="s">
        <v>4259</v>
      </c>
      <c r="B2303" s="290"/>
      <c r="C2303" s="289" t="s">
        <v>4260</v>
      </c>
      <c r="D2303" s="291" t="s">
        <v>81</v>
      </c>
      <c r="E2303" s="292">
        <v>58.82</v>
      </c>
      <c r="F2303" s="293">
        <v>22.46</v>
      </c>
      <c r="G2303" s="293">
        <v>81.28</v>
      </c>
    </row>
    <row r="2304" spans="1:7">
      <c r="A2304" s="289" t="s">
        <v>4261</v>
      </c>
      <c r="B2304" s="290"/>
      <c r="C2304" s="289" t="s">
        <v>4262</v>
      </c>
      <c r="D2304" s="291" t="s">
        <v>81</v>
      </c>
      <c r="E2304" s="292">
        <v>76.77</v>
      </c>
      <c r="F2304" s="293">
        <v>31.09</v>
      </c>
      <c r="G2304" s="293">
        <v>107.86</v>
      </c>
    </row>
    <row r="2305" spans="1:7">
      <c r="A2305" s="289" t="s">
        <v>4263</v>
      </c>
      <c r="B2305" s="290"/>
      <c r="C2305" s="289" t="s">
        <v>4264</v>
      </c>
      <c r="D2305" s="291" t="s">
        <v>81</v>
      </c>
      <c r="E2305" s="292">
        <v>117.42</v>
      </c>
      <c r="F2305" s="293">
        <v>37.29</v>
      </c>
      <c r="G2305" s="293">
        <v>154.71</v>
      </c>
    </row>
    <row r="2306" spans="1:7">
      <c r="A2306" s="285" t="s">
        <v>4265</v>
      </c>
      <c r="B2306" s="286" t="s">
        <v>4266</v>
      </c>
      <c r="C2306" s="287"/>
      <c r="D2306" s="288"/>
      <c r="E2306" s="294"/>
      <c r="F2306" s="294"/>
      <c r="G2306" s="294"/>
    </row>
    <row r="2307" spans="1:7">
      <c r="A2307" s="289" t="s">
        <v>4267</v>
      </c>
      <c r="B2307" s="290"/>
      <c r="C2307" s="289" t="s">
        <v>4268</v>
      </c>
      <c r="D2307" s="291" t="s">
        <v>13</v>
      </c>
      <c r="E2307" s="292">
        <v>6.18</v>
      </c>
      <c r="F2307" s="293">
        <v>3.44</v>
      </c>
      <c r="G2307" s="293">
        <v>9.6199999999999992</v>
      </c>
    </row>
    <row r="2308" spans="1:7">
      <c r="A2308" s="289" t="s">
        <v>4269</v>
      </c>
      <c r="B2308" s="290"/>
      <c r="C2308" s="289" t="s">
        <v>4270</v>
      </c>
      <c r="D2308" s="291" t="s">
        <v>13</v>
      </c>
      <c r="E2308" s="292">
        <v>4.01</v>
      </c>
      <c r="F2308" s="293">
        <v>3.44</v>
      </c>
      <c r="G2308" s="293">
        <v>7.45</v>
      </c>
    </row>
    <row r="2309" spans="1:7">
      <c r="A2309" s="289" t="s">
        <v>4271</v>
      </c>
      <c r="B2309" s="290"/>
      <c r="C2309" s="289" t="s">
        <v>4272</v>
      </c>
      <c r="D2309" s="291" t="s">
        <v>13</v>
      </c>
      <c r="E2309" s="292">
        <v>6.58</v>
      </c>
      <c r="F2309" s="293">
        <v>3.44</v>
      </c>
      <c r="G2309" s="293">
        <v>10.02</v>
      </c>
    </row>
    <row r="2310" spans="1:7">
      <c r="A2310" s="289" t="s">
        <v>4273</v>
      </c>
      <c r="B2310" s="290"/>
      <c r="C2310" s="289" t="s">
        <v>4274</v>
      </c>
      <c r="D2310" s="291" t="s">
        <v>13</v>
      </c>
      <c r="E2310" s="292">
        <v>8.25</v>
      </c>
      <c r="F2310" s="293">
        <v>3.44</v>
      </c>
      <c r="G2310" s="293">
        <v>11.69</v>
      </c>
    </row>
    <row r="2311" spans="1:7">
      <c r="A2311" s="289" t="s">
        <v>4275</v>
      </c>
      <c r="B2311" s="290"/>
      <c r="C2311" s="289" t="s">
        <v>4276</v>
      </c>
      <c r="D2311" s="291" t="s">
        <v>13</v>
      </c>
      <c r="E2311" s="292">
        <v>9.6300000000000008</v>
      </c>
      <c r="F2311" s="293">
        <v>3.44</v>
      </c>
      <c r="G2311" s="293">
        <v>13.07</v>
      </c>
    </row>
    <row r="2312" spans="1:7">
      <c r="A2312" s="289" t="s">
        <v>4277</v>
      </c>
      <c r="B2312" s="290"/>
      <c r="C2312" s="289" t="s">
        <v>4278</v>
      </c>
      <c r="D2312" s="291" t="s">
        <v>13</v>
      </c>
      <c r="E2312" s="292">
        <v>9.89</v>
      </c>
      <c r="F2312" s="293">
        <v>3.44</v>
      </c>
      <c r="G2312" s="293">
        <v>13.33</v>
      </c>
    </row>
    <row r="2313" spans="1:7">
      <c r="A2313" s="289" t="s">
        <v>4279</v>
      </c>
      <c r="B2313" s="290"/>
      <c r="C2313" s="289" t="s">
        <v>4280</v>
      </c>
      <c r="D2313" s="291" t="s">
        <v>13</v>
      </c>
      <c r="E2313" s="292">
        <v>12.64</v>
      </c>
      <c r="F2313" s="293">
        <v>3.44</v>
      </c>
      <c r="G2313" s="293">
        <v>16.079999999999998</v>
      </c>
    </row>
    <row r="2314" spans="1:7">
      <c r="A2314" s="289" t="s">
        <v>4281</v>
      </c>
      <c r="B2314" s="290"/>
      <c r="C2314" s="289" t="s">
        <v>4282</v>
      </c>
      <c r="D2314" s="291" t="s">
        <v>13</v>
      </c>
      <c r="E2314" s="292">
        <v>14.85</v>
      </c>
      <c r="F2314" s="293">
        <v>3.44</v>
      </c>
      <c r="G2314" s="293">
        <v>18.29</v>
      </c>
    </row>
    <row r="2315" spans="1:7">
      <c r="A2315" s="285" t="s">
        <v>4283</v>
      </c>
      <c r="B2315" s="286" t="s">
        <v>4284</v>
      </c>
      <c r="C2315" s="287"/>
      <c r="D2315" s="288"/>
      <c r="E2315" s="294"/>
      <c r="F2315" s="294"/>
      <c r="G2315" s="294"/>
    </row>
    <row r="2316" spans="1:7">
      <c r="A2316" s="289" t="s">
        <v>4285</v>
      </c>
      <c r="B2316" s="290"/>
      <c r="C2316" s="289" t="s">
        <v>4286</v>
      </c>
      <c r="D2316" s="291" t="s">
        <v>13</v>
      </c>
      <c r="E2316" s="292">
        <v>0.66</v>
      </c>
      <c r="F2316" s="293">
        <v>2.73</v>
      </c>
      <c r="G2316" s="293">
        <v>3.39</v>
      </c>
    </row>
    <row r="2317" spans="1:7">
      <c r="A2317" s="289" t="s">
        <v>4287</v>
      </c>
      <c r="B2317" s="290"/>
      <c r="C2317" s="289" t="s">
        <v>4288</v>
      </c>
      <c r="D2317" s="291" t="s">
        <v>13</v>
      </c>
      <c r="E2317" s="292">
        <v>3.99</v>
      </c>
      <c r="F2317" s="293">
        <v>5.14</v>
      </c>
      <c r="G2317" s="293">
        <v>9.1300000000000008</v>
      </c>
    </row>
    <row r="2318" spans="1:7">
      <c r="A2318" s="289" t="s">
        <v>4289</v>
      </c>
      <c r="B2318" s="290"/>
      <c r="C2318" s="289" t="s">
        <v>4290</v>
      </c>
      <c r="D2318" s="291" t="s">
        <v>13</v>
      </c>
      <c r="E2318" s="292">
        <v>5.22</v>
      </c>
      <c r="F2318" s="293">
        <v>5.14</v>
      </c>
      <c r="G2318" s="293">
        <v>10.36</v>
      </c>
    </row>
    <row r="2319" spans="1:7">
      <c r="A2319" s="289" t="s">
        <v>4291</v>
      </c>
      <c r="B2319" s="290"/>
      <c r="C2319" s="289" t="s">
        <v>4292</v>
      </c>
      <c r="D2319" s="291" t="s">
        <v>13</v>
      </c>
      <c r="E2319" s="292">
        <v>5.45</v>
      </c>
      <c r="F2319" s="293">
        <v>5.14</v>
      </c>
      <c r="G2319" s="293">
        <v>10.59</v>
      </c>
    </row>
    <row r="2320" spans="1:7">
      <c r="A2320" s="289" t="s">
        <v>4293</v>
      </c>
      <c r="B2320" s="290"/>
      <c r="C2320" s="289" t="s">
        <v>4294</v>
      </c>
      <c r="D2320" s="291" t="s">
        <v>13</v>
      </c>
      <c r="E2320" s="292">
        <v>5.87</v>
      </c>
      <c r="F2320" s="293">
        <v>5.14</v>
      </c>
      <c r="G2320" s="293">
        <v>11.01</v>
      </c>
    </row>
    <row r="2321" spans="1:7">
      <c r="A2321" s="289" t="s">
        <v>4295</v>
      </c>
      <c r="B2321" s="290"/>
      <c r="C2321" s="289" t="s">
        <v>4296</v>
      </c>
      <c r="D2321" s="291" t="s">
        <v>13</v>
      </c>
      <c r="E2321" s="292">
        <v>8.9700000000000006</v>
      </c>
      <c r="F2321" s="293">
        <v>5.14</v>
      </c>
      <c r="G2321" s="293">
        <v>14.11</v>
      </c>
    </row>
    <row r="2322" spans="1:7">
      <c r="A2322" s="289" t="s">
        <v>4297</v>
      </c>
      <c r="B2322" s="290"/>
      <c r="C2322" s="289" t="s">
        <v>4298</v>
      </c>
      <c r="D2322" s="291" t="s">
        <v>13</v>
      </c>
      <c r="E2322" s="292">
        <v>8.65</v>
      </c>
      <c r="F2322" s="293">
        <v>5.14</v>
      </c>
      <c r="G2322" s="293">
        <v>13.79</v>
      </c>
    </row>
    <row r="2323" spans="1:7">
      <c r="A2323" s="289" t="s">
        <v>4299</v>
      </c>
      <c r="B2323" s="290"/>
      <c r="C2323" s="289" t="s">
        <v>4300</v>
      </c>
      <c r="D2323" s="291" t="s">
        <v>13</v>
      </c>
      <c r="E2323" s="292">
        <v>12.7</v>
      </c>
      <c r="F2323" s="293">
        <v>5.14</v>
      </c>
      <c r="G2323" s="293">
        <v>17.84</v>
      </c>
    </row>
    <row r="2324" spans="1:7">
      <c r="A2324" s="289" t="s">
        <v>4301</v>
      </c>
      <c r="B2324" s="290"/>
      <c r="C2324" s="289" t="s">
        <v>4302</v>
      </c>
      <c r="D2324" s="291" t="s">
        <v>13</v>
      </c>
      <c r="E2324" s="292">
        <v>18.39</v>
      </c>
      <c r="F2324" s="293">
        <v>6.86</v>
      </c>
      <c r="G2324" s="293">
        <v>25.25</v>
      </c>
    </row>
    <row r="2325" spans="1:7">
      <c r="A2325" s="289" t="s">
        <v>4303</v>
      </c>
      <c r="B2325" s="290"/>
      <c r="C2325" s="289" t="s">
        <v>4304</v>
      </c>
      <c r="D2325" s="291" t="s">
        <v>13</v>
      </c>
      <c r="E2325" s="292">
        <v>19.03</v>
      </c>
      <c r="F2325" s="293">
        <v>6.86</v>
      </c>
      <c r="G2325" s="293">
        <v>25.89</v>
      </c>
    </row>
    <row r="2326" spans="1:7">
      <c r="A2326" s="289" t="s">
        <v>4305</v>
      </c>
      <c r="B2326" s="290"/>
      <c r="C2326" s="289" t="s">
        <v>4306</v>
      </c>
      <c r="D2326" s="291" t="s">
        <v>13</v>
      </c>
      <c r="E2326" s="292">
        <v>24.13</v>
      </c>
      <c r="F2326" s="293">
        <v>6.86</v>
      </c>
      <c r="G2326" s="293">
        <v>30.99</v>
      </c>
    </row>
    <row r="2327" spans="1:7">
      <c r="A2327" s="289" t="s">
        <v>4307</v>
      </c>
      <c r="B2327" s="290"/>
      <c r="C2327" s="289" t="s">
        <v>4308</v>
      </c>
      <c r="D2327" s="291" t="s">
        <v>13</v>
      </c>
      <c r="E2327" s="292">
        <v>27.19</v>
      </c>
      <c r="F2327" s="293">
        <v>6.86</v>
      </c>
      <c r="G2327" s="293">
        <v>34.049999999999997</v>
      </c>
    </row>
    <row r="2328" spans="1:7">
      <c r="A2328" s="285" t="s">
        <v>4309</v>
      </c>
      <c r="B2328" s="286" t="s">
        <v>4310</v>
      </c>
      <c r="C2328" s="287"/>
      <c r="D2328" s="288"/>
      <c r="E2328" s="294"/>
      <c r="F2328" s="294"/>
      <c r="G2328" s="294"/>
    </row>
    <row r="2329" spans="1:7" ht="25.5">
      <c r="A2329" s="289" t="s">
        <v>4311</v>
      </c>
      <c r="B2329" s="290"/>
      <c r="C2329" s="289" t="s">
        <v>4312</v>
      </c>
      <c r="D2329" s="291" t="s">
        <v>81</v>
      </c>
      <c r="E2329" s="292">
        <v>3.84</v>
      </c>
      <c r="F2329" s="293">
        <v>5.14</v>
      </c>
      <c r="G2329" s="293">
        <v>8.98</v>
      </c>
    </row>
    <row r="2330" spans="1:7" ht="25.5">
      <c r="A2330" s="289" t="s">
        <v>4313</v>
      </c>
      <c r="B2330" s="290"/>
      <c r="C2330" s="289" t="s">
        <v>4314</v>
      </c>
      <c r="D2330" s="291" t="s">
        <v>81</v>
      </c>
      <c r="E2330" s="292">
        <v>7.4</v>
      </c>
      <c r="F2330" s="293">
        <v>5.14</v>
      </c>
      <c r="G2330" s="293">
        <v>12.54</v>
      </c>
    </row>
    <row r="2331" spans="1:7" ht="25.5">
      <c r="A2331" s="289" t="s">
        <v>4315</v>
      </c>
      <c r="B2331" s="290"/>
      <c r="C2331" s="289" t="s">
        <v>4316</v>
      </c>
      <c r="D2331" s="291" t="s">
        <v>81</v>
      </c>
      <c r="E2331" s="292">
        <v>17.43</v>
      </c>
      <c r="F2331" s="293">
        <v>5.14</v>
      </c>
      <c r="G2331" s="293">
        <v>22.57</v>
      </c>
    </row>
    <row r="2332" spans="1:7">
      <c r="A2332" s="289" t="s">
        <v>4317</v>
      </c>
      <c r="B2332" s="290"/>
      <c r="C2332" s="289" t="s">
        <v>4318</v>
      </c>
      <c r="D2332" s="291" t="s">
        <v>81</v>
      </c>
      <c r="E2332" s="292">
        <v>0.48</v>
      </c>
      <c r="F2332" s="293">
        <v>2.73</v>
      </c>
      <c r="G2332" s="293">
        <v>3.21</v>
      </c>
    </row>
    <row r="2333" spans="1:7">
      <c r="A2333" s="289" t="s">
        <v>4319</v>
      </c>
      <c r="B2333" s="290"/>
      <c r="C2333" s="289" t="s">
        <v>4320</v>
      </c>
      <c r="D2333" s="291" t="s">
        <v>81</v>
      </c>
      <c r="E2333" s="292">
        <v>1.8</v>
      </c>
      <c r="F2333" s="293">
        <v>10.29</v>
      </c>
      <c r="G2333" s="293">
        <v>12.09</v>
      </c>
    </row>
    <row r="2334" spans="1:7" ht="25.5">
      <c r="A2334" s="289" t="s">
        <v>4321</v>
      </c>
      <c r="B2334" s="290"/>
      <c r="C2334" s="289" t="s">
        <v>4322</v>
      </c>
      <c r="D2334" s="291" t="s">
        <v>81</v>
      </c>
      <c r="E2334" s="292">
        <v>4.1100000000000003</v>
      </c>
      <c r="F2334" s="293">
        <v>4.12</v>
      </c>
      <c r="G2334" s="293">
        <v>8.23</v>
      </c>
    </row>
    <row r="2335" spans="1:7" ht="25.5">
      <c r="A2335" s="289" t="s">
        <v>4323</v>
      </c>
      <c r="B2335" s="290"/>
      <c r="C2335" s="289" t="s">
        <v>4324</v>
      </c>
      <c r="D2335" s="291" t="s">
        <v>81</v>
      </c>
      <c r="E2335" s="292">
        <v>2.61</v>
      </c>
      <c r="F2335" s="293">
        <v>3.44</v>
      </c>
      <c r="G2335" s="293">
        <v>6.05</v>
      </c>
    </row>
    <row r="2336" spans="1:7" ht="25.5">
      <c r="A2336" s="289" t="s">
        <v>4325</v>
      </c>
      <c r="B2336" s="290"/>
      <c r="C2336" s="289" t="s">
        <v>4326</v>
      </c>
      <c r="D2336" s="291" t="s">
        <v>81</v>
      </c>
      <c r="E2336" s="292">
        <v>8.36</v>
      </c>
      <c r="F2336" s="293">
        <v>4.47</v>
      </c>
      <c r="G2336" s="293">
        <v>12.83</v>
      </c>
    </row>
    <row r="2337" spans="1:7" ht="25.5">
      <c r="A2337" s="289" t="s">
        <v>4327</v>
      </c>
      <c r="B2337" s="290"/>
      <c r="C2337" s="289" t="s">
        <v>4328</v>
      </c>
      <c r="D2337" s="291" t="s">
        <v>81</v>
      </c>
      <c r="E2337" s="292">
        <v>18.309999999999999</v>
      </c>
      <c r="F2337" s="293">
        <v>5.48</v>
      </c>
      <c r="G2337" s="293">
        <v>23.79</v>
      </c>
    </row>
    <row r="2338" spans="1:7" ht="25.5">
      <c r="A2338" s="289" t="s">
        <v>4329</v>
      </c>
      <c r="B2338" s="290"/>
      <c r="C2338" s="289" t="s">
        <v>4330</v>
      </c>
      <c r="D2338" s="291" t="s">
        <v>81</v>
      </c>
      <c r="E2338" s="292">
        <v>34.06</v>
      </c>
      <c r="F2338" s="293">
        <v>7.2</v>
      </c>
      <c r="G2338" s="293">
        <v>41.26</v>
      </c>
    </row>
    <row r="2339" spans="1:7" ht="25.5">
      <c r="A2339" s="289" t="s">
        <v>4331</v>
      </c>
      <c r="B2339" s="290"/>
      <c r="C2339" s="289" t="s">
        <v>4332</v>
      </c>
      <c r="D2339" s="291" t="s">
        <v>81</v>
      </c>
      <c r="E2339" s="292">
        <v>7.34</v>
      </c>
      <c r="F2339" s="293">
        <v>4.12</v>
      </c>
      <c r="G2339" s="293">
        <v>11.46</v>
      </c>
    </row>
    <row r="2340" spans="1:7" ht="25.5">
      <c r="A2340" s="289" t="s">
        <v>4333</v>
      </c>
      <c r="B2340" s="290"/>
      <c r="C2340" s="289" t="s">
        <v>4334</v>
      </c>
      <c r="D2340" s="291" t="s">
        <v>81</v>
      </c>
      <c r="E2340" s="292">
        <v>12.2</v>
      </c>
      <c r="F2340" s="293">
        <v>4.47</v>
      </c>
      <c r="G2340" s="293">
        <v>16.670000000000002</v>
      </c>
    </row>
    <row r="2341" spans="1:7" ht="25.5">
      <c r="A2341" s="289" t="s">
        <v>4335</v>
      </c>
      <c r="B2341" s="290"/>
      <c r="C2341" s="289" t="s">
        <v>4336</v>
      </c>
      <c r="D2341" s="291" t="s">
        <v>81</v>
      </c>
      <c r="E2341" s="292">
        <v>19.72</v>
      </c>
      <c r="F2341" s="293">
        <v>5.48</v>
      </c>
      <c r="G2341" s="293">
        <v>25.2</v>
      </c>
    </row>
    <row r="2342" spans="1:7" ht="25.5">
      <c r="A2342" s="289" t="s">
        <v>4337</v>
      </c>
      <c r="B2342" s="290"/>
      <c r="C2342" s="289" t="s">
        <v>4338</v>
      </c>
      <c r="D2342" s="291" t="s">
        <v>81</v>
      </c>
      <c r="E2342" s="292">
        <v>7.32</v>
      </c>
      <c r="F2342" s="293">
        <v>4.12</v>
      </c>
      <c r="G2342" s="293">
        <v>11.44</v>
      </c>
    </row>
    <row r="2343" spans="1:7" ht="25.5">
      <c r="A2343" s="289" t="s">
        <v>4339</v>
      </c>
      <c r="B2343" s="290"/>
      <c r="C2343" s="289" t="s">
        <v>4340</v>
      </c>
      <c r="D2343" s="291" t="s">
        <v>81</v>
      </c>
      <c r="E2343" s="292">
        <v>11.68</v>
      </c>
      <c r="F2343" s="293">
        <v>4.47</v>
      </c>
      <c r="G2343" s="293">
        <v>16.149999999999999</v>
      </c>
    </row>
    <row r="2344" spans="1:7" ht="25.5">
      <c r="A2344" s="289" t="s">
        <v>4341</v>
      </c>
      <c r="B2344" s="290"/>
      <c r="C2344" s="289" t="s">
        <v>4342</v>
      </c>
      <c r="D2344" s="291" t="s">
        <v>81</v>
      </c>
      <c r="E2344" s="292">
        <v>24.33</v>
      </c>
      <c r="F2344" s="293">
        <v>5.48</v>
      </c>
      <c r="G2344" s="293">
        <v>29.81</v>
      </c>
    </row>
    <row r="2345" spans="1:7">
      <c r="A2345" s="285" t="s">
        <v>4343</v>
      </c>
      <c r="B2345" s="286" t="s">
        <v>4344</v>
      </c>
      <c r="C2345" s="287"/>
      <c r="D2345" s="288"/>
      <c r="E2345" s="294"/>
      <c r="F2345" s="294"/>
      <c r="G2345" s="294"/>
    </row>
    <row r="2346" spans="1:7" ht="25.5">
      <c r="A2346" s="289" t="s">
        <v>4345</v>
      </c>
      <c r="B2346" s="290"/>
      <c r="C2346" s="289" t="s">
        <v>4346</v>
      </c>
      <c r="D2346" s="291" t="s">
        <v>81</v>
      </c>
      <c r="E2346" s="292">
        <v>3.8</v>
      </c>
      <c r="F2346" s="293">
        <v>3.44</v>
      </c>
      <c r="G2346" s="293">
        <v>7.24</v>
      </c>
    </row>
    <row r="2347" spans="1:7" ht="25.5">
      <c r="A2347" s="289" t="s">
        <v>4347</v>
      </c>
      <c r="B2347" s="290"/>
      <c r="C2347" s="289" t="s">
        <v>4348</v>
      </c>
      <c r="D2347" s="291" t="s">
        <v>81</v>
      </c>
      <c r="E2347" s="292">
        <v>4.7699999999999996</v>
      </c>
      <c r="F2347" s="293">
        <v>3.44</v>
      </c>
      <c r="G2347" s="293">
        <v>8.2100000000000009</v>
      </c>
    </row>
    <row r="2348" spans="1:7" ht="25.5">
      <c r="A2348" s="289" t="s">
        <v>4349</v>
      </c>
      <c r="B2348" s="290"/>
      <c r="C2348" s="289" t="s">
        <v>4350</v>
      </c>
      <c r="D2348" s="291" t="s">
        <v>81</v>
      </c>
      <c r="E2348" s="292">
        <v>4.9400000000000004</v>
      </c>
      <c r="F2348" s="293">
        <v>3.44</v>
      </c>
      <c r="G2348" s="293">
        <v>8.3800000000000008</v>
      </c>
    </row>
    <row r="2349" spans="1:7">
      <c r="A2349" s="285" t="s">
        <v>4351</v>
      </c>
      <c r="B2349" s="286" t="s">
        <v>4352</v>
      </c>
      <c r="C2349" s="287"/>
      <c r="D2349" s="288"/>
      <c r="E2349" s="294"/>
      <c r="F2349" s="294"/>
      <c r="G2349" s="294"/>
    </row>
    <row r="2350" spans="1:7">
      <c r="A2350" s="289" t="s">
        <v>4353</v>
      </c>
      <c r="B2350" s="290"/>
      <c r="C2350" s="289" t="s">
        <v>4354</v>
      </c>
      <c r="D2350" s="291" t="s">
        <v>81</v>
      </c>
      <c r="E2350" s="292">
        <v>7.23</v>
      </c>
      <c r="F2350" s="293">
        <v>4.92</v>
      </c>
      <c r="G2350" s="293">
        <v>12.15</v>
      </c>
    </row>
    <row r="2351" spans="1:7">
      <c r="A2351" s="289" t="s">
        <v>4355</v>
      </c>
      <c r="B2351" s="290"/>
      <c r="C2351" s="289" t="s">
        <v>4356</v>
      </c>
      <c r="D2351" s="291" t="s">
        <v>81</v>
      </c>
      <c r="E2351" s="292">
        <v>2.85</v>
      </c>
      <c r="F2351" s="293">
        <v>4.92</v>
      </c>
      <c r="G2351" s="293">
        <v>7.77</v>
      </c>
    </row>
    <row r="2352" spans="1:7">
      <c r="A2352" s="285" t="s">
        <v>4357</v>
      </c>
      <c r="B2352" s="286" t="s">
        <v>4358</v>
      </c>
      <c r="C2352" s="287"/>
      <c r="D2352" s="288"/>
      <c r="E2352" s="294"/>
      <c r="F2352" s="294"/>
      <c r="G2352" s="294"/>
    </row>
    <row r="2353" spans="1:7">
      <c r="A2353" s="289" t="s">
        <v>4359</v>
      </c>
      <c r="B2353" s="290"/>
      <c r="C2353" s="289" t="s">
        <v>4360</v>
      </c>
      <c r="D2353" s="291" t="s">
        <v>81</v>
      </c>
      <c r="E2353" s="292">
        <v>2.94</v>
      </c>
      <c r="F2353" s="293">
        <v>4.92</v>
      </c>
      <c r="G2353" s="293">
        <v>7.86</v>
      </c>
    </row>
    <row r="2354" spans="1:7">
      <c r="A2354" s="289" t="s">
        <v>4361</v>
      </c>
      <c r="B2354" s="290"/>
      <c r="C2354" s="289" t="s">
        <v>4362</v>
      </c>
      <c r="D2354" s="291" t="s">
        <v>81</v>
      </c>
      <c r="E2354" s="292">
        <v>5.89</v>
      </c>
      <c r="F2354" s="293">
        <v>4.92</v>
      </c>
      <c r="G2354" s="293">
        <v>10.81</v>
      </c>
    </row>
    <row r="2355" spans="1:7">
      <c r="A2355" s="285" t="s">
        <v>4363</v>
      </c>
      <c r="B2355" s="286" t="s">
        <v>4364</v>
      </c>
      <c r="C2355" s="287"/>
      <c r="D2355" s="288"/>
      <c r="E2355" s="294"/>
      <c r="F2355" s="294"/>
      <c r="G2355" s="294"/>
    </row>
    <row r="2356" spans="1:7">
      <c r="A2356" s="289" t="s">
        <v>4365</v>
      </c>
      <c r="B2356" s="290"/>
      <c r="C2356" s="289" t="s">
        <v>4366</v>
      </c>
      <c r="D2356" s="291" t="s">
        <v>81</v>
      </c>
      <c r="E2356" s="292">
        <v>2.13</v>
      </c>
      <c r="F2356" s="293">
        <v>3.78</v>
      </c>
      <c r="G2356" s="293">
        <v>5.91</v>
      </c>
    </row>
    <row r="2357" spans="1:7">
      <c r="A2357" s="289" t="s">
        <v>4367</v>
      </c>
      <c r="B2357" s="290"/>
      <c r="C2357" s="289" t="s">
        <v>4368</v>
      </c>
      <c r="D2357" s="291" t="s">
        <v>81</v>
      </c>
      <c r="E2357" s="292">
        <v>9.42</v>
      </c>
      <c r="F2357" s="293">
        <v>3.78</v>
      </c>
      <c r="G2357" s="293">
        <v>13.2</v>
      </c>
    </row>
    <row r="2358" spans="1:7">
      <c r="A2358" s="289" t="s">
        <v>4369</v>
      </c>
      <c r="B2358" s="290"/>
      <c r="C2358" s="289" t="s">
        <v>4370</v>
      </c>
      <c r="D2358" s="291" t="s">
        <v>81</v>
      </c>
      <c r="E2358" s="292">
        <v>3.66</v>
      </c>
      <c r="F2358" s="293">
        <v>2.91</v>
      </c>
      <c r="G2358" s="293">
        <v>6.57</v>
      </c>
    </row>
    <row r="2359" spans="1:7">
      <c r="A2359" s="289" t="s">
        <v>4371</v>
      </c>
      <c r="B2359" s="290"/>
      <c r="C2359" s="289" t="s">
        <v>4372</v>
      </c>
      <c r="D2359" s="291" t="s">
        <v>81</v>
      </c>
      <c r="E2359" s="292">
        <v>2.5499999999999998</v>
      </c>
      <c r="F2359" s="293">
        <v>3.78</v>
      </c>
      <c r="G2359" s="293">
        <v>6.33</v>
      </c>
    </row>
    <row r="2360" spans="1:7">
      <c r="A2360" s="289" t="s">
        <v>4373</v>
      </c>
      <c r="B2360" s="290"/>
      <c r="C2360" s="289" t="s">
        <v>4374</v>
      </c>
      <c r="D2360" s="291" t="s">
        <v>81</v>
      </c>
      <c r="E2360" s="292">
        <v>2.36</v>
      </c>
      <c r="F2360" s="293">
        <v>2.91</v>
      </c>
      <c r="G2360" s="293">
        <v>5.27</v>
      </c>
    </row>
    <row r="2361" spans="1:7">
      <c r="A2361" s="289" t="s">
        <v>4375</v>
      </c>
      <c r="B2361" s="290"/>
      <c r="C2361" s="289" t="s">
        <v>4376</v>
      </c>
      <c r="D2361" s="291" t="s">
        <v>81</v>
      </c>
      <c r="E2361" s="292">
        <v>14.2</v>
      </c>
      <c r="F2361" s="293">
        <v>3.78</v>
      </c>
      <c r="G2361" s="293">
        <v>17.98</v>
      </c>
    </row>
    <row r="2362" spans="1:7">
      <c r="A2362" s="289" t="s">
        <v>4377</v>
      </c>
      <c r="B2362" s="290"/>
      <c r="C2362" s="289" t="s">
        <v>4378</v>
      </c>
      <c r="D2362" s="291" t="s">
        <v>81</v>
      </c>
      <c r="E2362" s="292">
        <v>2.36</v>
      </c>
      <c r="F2362" s="293">
        <v>3.78</v>
      </c>
      <c r="G2362" s="293">
        <v>6.14</v>
      </c>
    </row>
    <row r="2363" spans="1:7">
      <c r="A2363" s="285" t="s">
        <v>4379</v>
      </c>
      <c r="B2363" s="286" t="s">
        <v>4380</v>
      </c>
      <c r="C2363" s="287"/>
      <c r="D2363" s="288"/>
      <c r="E2363" s="294"/>
      <c r="F2363" s="294"/>
      <c r="G2363" s="294"/>
    </row>
    <row r="2364" spans="1:7">
      <c r="A2364" s="289" t="s">
        <v>4381</v>
      </c>
      <c r="B2364" s="290"/>
      <c r="C2364" s="289" t="s">
        <v>4382</v>
      </c>
      <c r="D2364" s="291" t="s">
        <v>13</v>
      </c>
      <c r="E2364" s="292">
        <v>6.01</v>
      </c>
      <c r="F2364" s="293">
        <v>5.72</v>
      </c>
      <c r="G2364" s="293">
        <v>11.73</v>
      </c>
    </row>
    <row r="2365" spans="1:7">
      <c r="A2365" s="289" t="s">
        <v>4383</v>
      </c>
      <c r="B2365" s="290"/>
      <c r="C2365" s="289" t="s">
        <v>4384</v>
      </c>
      <c r="D2365" s="291" t="s">
        <v>81</v>
      </c>
      <c r="E2365" s="292">
        <v>0</v>
      </c>
      <c r="F2365" s="293">
        <v>4.92</v>
      </c>
      <c r="G2365" s="293">
        <v>4.92</v>
      </c>
    </row>
    <row r="2366" spans="1:7">
      <c r="A2366" s="289" t="s">
        <v>4385</v>
      </c>
      <c r="B2366" s="290"/>
      <c r="C2366" s="289" t="s">
        <v>4386</v>
      </c>
      <c r="D2366" s="291" t="s">
        <v>81</v>
      </c>
      <c r="E2366" s="292">
        <v>0</v>
      </c>
      <c r="F2366" s="293">
        <v>9.83</v>
      </c>
      <c r="G2366" s="293">
        <v>9.83</v>
      </c>
    </row>
    <row r="2367" spans="1:7">
      <c r="A2367" s="285" t="s">
        <v>4387</v>
      </c>
      <c r="B2367" s="286" t="s">
        <v>4388</v>
      </c>
      <c r="C2367" s="287"/>
      <c r="D2367" s="288"/>
      <c r="E2367" s="294"/>
      <c r="F2367" s="294"/>
      <c r="G2367" s="294"/>
    </row>
    <row r="2368" spans="1:7">
      <c r="A2368" s="289" t="s">
        <v>4389</v>
      </c>
      <c r="B2368" s="290"/>
      <c r="C2368" s="289" t="s">
        <v>4390</v>
      </c>
      <c r="D2368" s="291" t="s">
        <v>81</v>
      </c>
      <c r="E2368" s="292">
        <v>1.07</v>
      </c>
      <c r="F2368" s="293">
        <v>0.69</v>
      </c>
      <c r="G2368" s="293">
        <v>1.76</v>
      </c>
    </row>
    <row r="2369" spans="1:7">
      <c r="A2369" s="289" t="s">
        <v>4391</v>
      </c>
      <c r="B2369" s="290"/>
      <c r="C2369" s="289" t="s">
        <v>4392</v>
      </c>
      <c r="D2369" s="291" t="s">
        <v>81</v>
      </c>
      <c r="E2369" s="292">
        <v>2.15</v>
      </c>
      <c r="F2369" s="293">
        <v>0.69</v>
      </c>
      <c r="G2369" s="293">
        <v>2.84</v>
      </c>
    </row>
    <row r="2370" spans="1:7">
      <c r="A2370" s="289" t="s">
        <v>4393</v>
      </c>
      <c r="B2370" s="290"/>
      <c r="C2370" s="289" t="s">
        <v>4394</v>
      </c>
      <c r="D2370" s="291" t="s">
        <v>81</v>
      </c>
      <c r="E2370" s="292">
        <v>3.33</v>
      </c>
      <c r="F2370" s="293">
        <v>0.69</v>
      </c>
      <c r="G2370" s="293">
        <v>4.0199999999999996</v>
      </c>
    </row>
    <row r="2371" spans="1:7">
      <c r="A2371" s="289" t="s">
        <v>4395</v>
      </c>
      <c r="B2371" s="290"/>
      <c r="C2371" s="289" t="s">
        <v>4396</v>
      </c>
      <c r="D2371" s="291" t="s">
        <v>81</v>
      </c>
      <c r="E2371" s="292">
        <v>4.83</v>
      </c>
      <c r="F2371" s="293">
        <v>0.69</v>
      </c>
      <c r="G2371" s="293">
        <v>5.52</v>
      </c>
    </row>
    <row r="2372" spans="1:7">
      <c r="A2372" s="289" t="s">
        <v>4397</v>
      </c>
      <c r="B2372" s="290"/>
      <c r="C2372" s="289" t="s">
        <v>4398</v>
      </c>
      <c r="D2372" s="291" t="s">
        <v>81</v>
      </c>
      <c r="E2372" s="292">
        <v>7.67</v>
      </c>
      <c r="F2372" s="293">
        <v>2.73</v>
      </c>
      <c r="G2372" s="293">
        <v>10.4</v>
      </c>
    </row>
    <row r="2373" spans="1:7">
      <c r="A2373" s="289" t="s">
        <v>4399</v>
      </c>
      <c r="B2373" s="290"/>
      <c r="C2373" s="289" t="s">
        <v>4400</v>
      </c>
      <c r="D2373" s="291" t="s">
        <v>81</v>
      </c>
      <c r="E2373" s="292">
        <v>11.38</v>
      </c>
      <c r="F2373" s="293">
        <v>3.08</v>
      </c>
      <c r="G2373" s="293">
        <v>14.46</v>
      </c>
    </row>
    <row r="2374" spans="1:7">
      <c r="A2374" s="289" t="s">
        <v>4401</v>
      </c>
      <c r="B2374" s="290"/>
      <c r="C2374" s="289" t="s">
        <v>4402</v>
      </c>
      <c r="D2374" s="291" t="s">
        <v>81</v>
      </c>
      <c r="E2374" s="292">
        <v>17.739999999999998</v>
      </c>
      <c r="F2374" s="293">
        <v>3.44</v>
      </c>
      <c r="G2374" s="293">
        <v>21.18</v>
      </c>
    </row>
    <row r="2375" spans="1:7">
      <c r="A2375" s="289" t="s">
        <v>4403</v>
      </c>
      <c r="B2375" s="290"/>
      <c r="C2375" s="289" t="s">
        <v>4404</v>
      </c>
      <c r="D2375" s="291" t="s">
        <v>81</v>
      </c>
      <c r="E2375" s="292">
        <v>24.47</v>
      </c>
      <c r="F2375" s="293">
        <v>5.14</v>
      </c>
      <c r="G2375" s="293">
        <v>29.61</v>
      </c>
    </row>
    <row r="2376" spans="1:7">
      <c r="A2376" s="289" t="s">
        <v>4405</v>
      </c>
      <c r="B2376" s="290"/>
      <c r="C2376" s="289" t="s">
        <v>4406</v>
      </c>
      <c r="D2376" s="291" t="s">
        <v>81</v>
      </c>
      <c r="E2376" s="292">
        <v>34.58</v>
      </c>
      <c r="F2376" s="293">
        <v>6.86</v>
      </c>
      <c r="G2376" s="293">
        <v>41.44</v>
      </c>
    </row>
    <row r="2377" spans="1:7">
      <c r="A2377" s="289" t="s">
        <v>4407</v>
      </c>
      <c r="B2377" s="290"/>
      <c r="C2377" s="289" t="s">
        <v>4408</v>
      </c>
      <c r="D2377" s="291" t="s">
        <v>81</v>
      </c>
      <c r="E2377" s="292">
        <v>46.61</v>
      </c>
      <c r="F2377" s="293">
        <v>8.56</v>
      </c>
      <c r="G2377" s="293">
        <v>55.17</v>
      </c>
    </row>
    <row r="2378" spans="1:7">
      <c r="A2378" s="289" t="s">
        <v>4409</v>
      </c>
      <c r="B2378" s="290"/>
      <c r="C2378" s="289" t="s">
        <v>4410</v>
      </c>
      <c r="D2378" s="291" t="s">
        <v>81</v>
      </c>
      <c r="E2378" s="292">
        <v>60.85</v>
      </c>
      <c r="F2378" s="293">
        <v>10.29</v>
      </c>
      <c r="G2378" s="293">
        <v>71.14</v>
      </c>
    </row>
    <row r="2379" spans="1:7">
      <c r="A2379" s="289" t="s">
        <v>4411</v>
      </c>
      <c r="B2379" s="290"/>
      <c r="C2379" s="289" t="s">
        <v>4412</v>
      </c>
      <c r="D2379" s="291" t="s">
        <v>81</v>
      </c>
      <c r="E2379" s="292">
        <v>81.87</v>
      </c>
      <c r="F2379" s="293">
        <v>12</v>
      </c>
      <c r="G2379" s="293">
        <v>93.87</v>
      </c>
    </row>
    <row r="2380" spans="1:7">
      <c r="A2380" s="289" t="s">
        <v>4413</v>
      </c>
      <c r="B2380" s="290"/>
      <c r="C2380" s="289" t="s">
        <v>4414</v>
      </c>
      <c r="D2380" s="291" t="s">
        <v>81</v>
      </c>
      <c r="E2380" s="292">
        <v>102.96</v>
      </c>
      <c r="F2380" s="293">
        <v>12</v>
      </c>
      <c r="G2380" s="293">
        <v>114.96</v>
      </c>
    </row>
    <row r="2381" spans="1:7">
      <c r="A2381" s="289" t="s">
        <v>4415</v>
      </c>
      <c r="B2381" s="290"/>
      <c r="C2381" s="289" t="s">
        <v>4416</v>
      </c>
      <c r="D2381" s="291" t="s">
        <v>81</v>
      </c>
      <c r="E2381" s="292">
        <v>124.66</v>
      </c>
      <c r="F2381" s="293">
        <v>13.71</v>
      </c>
      <c r="G2381" s="293">
        <v>138.37</v>
      </c>
    </row>
    <row r="2382" spans="1:7">
      <c r="A2382" s="289" t="s">
        <v>4417</v>
      </c>
      <c r="B2382" s="290"/>
      <c r="C2382" s="289" t="s">
        <v>4418</v>
      </c>
      <c r="D2382" s="291" t="s">
        <v>81</v>
      </c>
      <c r="E2382" s="292">
        <v>164.45</v>
      </c>
      <c r="F2382" s="293">
        <v>15.42</v>
      </c>
      <c r="G2382" s="293">
        <v>179.87</v>
      </c>
    </row>
    <row r="2383" spans="1:7">
      <c r="A2383" s="289" t="s">
        <v>4419</v>
      </c>
      <c r="B2383" s="290"/>
      <c r="C2383" s="289" t="s">
        <v>4420</v>
      </c>
      <c r="D2383" s="291" t="s">
        <v>81</v>
      </c>
      <c r="E2383" s="292">
        <v>3.3</v>
      </c>
      <c r="F2383" s="293">
        <v>1.37</v>
      </c>
      <c r="G2383" s="293">
        <v>4.67</v>
      </c>
    </row>
    <row r="2384" spans="1:7">
      <c r="A2384" s="289" t="s">
        <v>4421</v>
      </c>
      <c r="B2384" s="290"/>
      <c r="C2384" s="289" t="s">
        <v>4422</v>
      </c>
      <c r="D2384" s="291" t="s">
        <v>81</v>
      </c>
      <c r="E2384" s="292">
        <v>4.3600000000000003</v>
      </c>
      <c r="F2384" s="293">
        <v>0.69</v>
      </c>
      <c r="G2384" s="293">
        <v>5.05</v>
      </c>
    </row>
    <row r="2385" spans="1:7">
      <c r="A2385" s="289" t="s">
        <v>4423</v>
      </c>
      <c r="B2385" s="290"/>
      <c r="C2385" s="289" t="s">
        <v>4424</v>
      </c>
      <c r="D2385" s="291" t="s">
        <v>81</v>
      </c>
      <c r="E2385" s="292">
        <v>6.49</v>
      </c>
      <c r="F2385" s="293">
        <v>1.7</v>
      </c>
      <c r="G2385" s="293">
        <v>8.19</v>
      </c>
    </row>
    <row r="2386" spans="1:7">
      <c r="A2386" s="289" t="s">
        <v>4425</v>
      </c>
      <c r="B2386" s="290"/>
      <c r="C2386" s="289" t="s">
        <v>4426</v>
      </c>
      <c r="D2386" s="291" t="s">
        <v>81</v>
      </c>
      <c r="E2386" s="292">
        <v>22.08</v>
      </c>
      <c r="F2386" s="293">
        <v>3.44</v>
      </c>
      <c r="G2386" s="293">
        <v>25.52</v>
      </c>
    </row>
    <row r="2387" spans="1:7">
      <c r="A2387" s="289" t="s">
        <v>4427</v>
      </c>
      <c r="B2387" s="290"/>
      <c r="C2387" s="289" t="s">
        <v>4428</v>
      </c>
      <c r="D2387" s="291" t="s">
        <v>81</v>
      </c>
      <c r="E2387" s="292">
        <v>58.8</v>
      </c>
      <c r="F2387" s="293">
        <v>10.29</v>
      </c>
      <c r="G2387" s="293">
        <v>69.09</v>
      </c>
    </row>
    <row r="2388" spans="1:7">
      <c r="A2388" s="289" t="s">
        <v>4429</v>
      </c>
      <c r="B2388" s="290"/>
      <c r="C2388" s="289" t="s">
        <v>4430</v>
      </c>
      <c r="D2388" s="291" t="s">
        <v>81</v>
      </c>
      <c r="E2388" s="292">
        <v>80.52</v>
      </c>
      <c r="F2388" s="293">
        <v>13.71</v>
      </c>
      <c r="G2388" s="293">
        <v>94.23</v>
      </c>
    </row>
    <row r="2389" spans="1:7">
      <c r="A2389" s="289" t="s">
        <v>4431</v>
      </c>
      <c r="B2389" s="290"/>
      <c r="C2389" s="289" t="s">
        <v>4432</v>
      </c>
      <c r="D2389" s="291" t="s">
        <v>81</v>
      </c>
      <c r="E2389" s="292">
        <v>22.28</v>
      </c>
      <c r="F2389" s="293">
        <v>4.47</v>
      </c>
      <c r="G2389" s="293">
        <v>26.75</v>
      </c>
    </row>
    <row r="2390" spans="1:7">
      <c r="A2390" s="285" t="s">
        <v>4433</v>
      </c>
      <c r="B2390" s="286" t="s">
        <v>4434</v>
      </c>
      <c r="C2390" s="287"/>
      <c r="D2390" s="288"/>
      <c r="E2390" s="294"/>
      <c r="F2390" s="294"/>
      <c r="G2390" s="294"/>
    </row>
    <row r="2391" spans="1:7">
      <c r="A2391" s="289" t="s">
        <v>4435</v>
      </c>
      <c r="B2391" s="290"/>
      <c r="C2391" s="289" t="s">
        <v>7856</v>
      </c>
      <c r="D2391" s="291" t="s">
        <v>81</v>
      </c>
      <c r="E2391" s="292">
        <v>3.77</v>
      </c>
      <c r="F2391" s="293">
        <v>4.12</v>
      </c>
      <c r="G2391" s="293">
        <v>7.89</v>
      </c>
    </row>
    <row r="2392" spans="1:7">
      <c r="A2392" s="289" t="s">
        <v>4436</v>
      </c>
      <c r="B2392" s="290"/>
      <c r="C2392" s="289" t="s">
        <v>7857</v>
      </c>
      <c r="D2392" s="291" t="s">
        <v>81</v>
      </c>
      <c r="E2392" s="292">
        <v>6.23</v>
      </c>
      <c r="F2392" s="293">
        <v>5.14</v>
      </c>
      <c r="G2392" s="293">
        <v>11.37</v>
      </c>
    </row>
    <row r="2393" spans="1:7">
      <c r="A2393" s="289" t="s">
        <v>4437</v>
      </c>
      <c r="B2393" s="290"/>
      <c r="C2393" s="289" t="s">
        <v>7858</v>
      </c>
      <c r="D2393" s="291" t="s">
        <v>81</v>
      </c>
      <c r="E2393" s="292">
        <v>9.65</v>
      </c>
      <c r="F2393" s="293">
        <v>6.17</v>
      </c>
      <c r="G2393" s="293">
        <v>15.82</v>
      </c>
    </row>
    <row r="2394" spans="1:7">
      <c r="A2394" s="289" t="s">
        <v>4438</v>
      </c>
      <c r="B2394" s="290"/>
      <c r="C2394" s="289" t="s">
        <v>7859</v>
      </c>
      <c r="D2394" s="291" t="s">
        <v>81</v>
      </c>
      <c r="E2394" s="292">
        <v>13.85</v>
      </c>
      <c r="F2394" s="293">
        <v>7.2</v>
      </c>
      <c r="G2394" s="293">
        <v>21.05</v>
      </c>
    </row>
    <row r="2395" spans="1:7">
      <c r="A2395" s="289" t="s">
        <v>4439</v>
      </c>
      <c r="B2395" s="290"/>
      <c r="C2395" s="289" t="s">
        <v>7860</v>
      </c>
      <c r="D2395" s="291" t="s">
        <v>81</v>
      </c>
      <c r="E2395" s="292">
        <v>11.94</v>
      </c>
      <c r="F2395" s="293">
        <v>4.12</v>
      </c>
      <c r="G2395" s="293">
        <v>16.059999999999999</v>
      </c>
    </row>
    <row r="2396" spans="1:7">
      <c r="A2396" s="289" t="s">
        <v>4440</v>
      </c>
      <c r="B2396" s="290"/>
      <c r="C2396" s="289" t="s">
        <v>7861</v>
      </c>
      <c r="D2396" s="291" t="s">
        <v>81</v>
      </c>
      <c r="E2396" s="292">
        <v>17.93</v>
      </c>
      <c r="F2396" s="293">
        <v>9.59</v>
      </c>
      <c r="G2396" s="293">
        <v>27.52</v>
      </c>
    </row>
    <row r="2397" spans="1:7">
      <c r="A2397" s="285" t="s">
        <v>4441</v>
      </c>
      <c r="B2397" s="286" t="s">
        <v>4442</v>
      </c>
      <c r="C2397" s="287"/>
      <c r="D2397" s="288"/>
      <c r="E2397" s="294"/>
      <c r="F2397" s="294"/>
      <c r="G2397" s="294"/>
    </row>
    <row r="2398" spans="1:7">
      <c r="A2398" s="289" t="s">
        <v>4443</v>
      </c>
      <c r="B2398" s="290"/>
      <c r="C2398" s="289" t="s">
        <v>4444</v>
      </c>
      <c r="D2398" s="291" t="s">
        <v>81</v>
      </c>
      <c r="E2398" s="292">
        <v>44.67</v>
      </c>
      <c r="F2398" s="293">
        <v>1.03</v>
      </c>
      <c r="G2398" s="293">
        <v>45.7</v>
      </c>
    </row>
    <row r="2399" spans="1:7">
      <c r="A2399" s="289" t="s">
        <v>4445</v>
      </c>
      <c r="B2399" s="290"/>
      <c r="C2399" s="289" t="s">
        <v>4446</v>
      </c>
      <c r="D2399" s="291" t="s">
        <v>81</v>
      </c>
      <c r="E2399" s="292">
        <v>47.55</v>
      </c>
      <c r="F2399" s="293">
        <v>1.03</v>
      </c>
      <c r="G2399" s="293">
        <v>48.58</v>
      </c>
    </row>
    <row r="2400" spans="1:7">
      <c r="A2400" s="285" t="s">
        <v>4447</v>
      </c>
      <c r="B2400" s="286" t="s">
        <v>4448</v>
      </c>
      <c r="C2400" s="287"/>
      <c r="D2400" s="288"/>
      <c r="E2400" s="294"/>
      <c r="F2400" s="294"/>
      <c r="G2400" s="294"/>
    </row>
    <row r="2401" spans="1:7" ht="25.5">
      <c r="A2401" s="289" t="s">
        <v>4449</v>
      </c>
      <c r="B2401" s="290"/>
      <c r="C2401" s="289" t="s">
        <v>4450</v>
      </c>
      <c r="D2401" s="291" t="s">
        <v>81</v>
      </c>
      <c r="E2401" s="292">
        <v>1.55</v>
      </c>
      <c r="F2401" s="293">
        <v>1.37</v>
      </c>
      <c r="G2401" s="293">
        <v>2.92</v>
      </c>
    </row>
    <row r="2402" spans="1:7" ht="25.5">
      <c r="A2402" s="289" t="s">
        <v>4451</v>
      </c>
      <c r="B2402" s="290"/>
      <c r="C2402" s="289" t="s">
        <v>4452</v>
      </c>
      <c r="D2402" s="291" t="s">
        <v>81</v>
      </c>
      <c r="E2402" s="292">
        <v>2.4500000000000002</v>
      </c>
      <c r="F2402" s="293">
        <v>1.7</v>
      </c>
      <c r="G2402" s="293">
        <v>4.1500000000000004</v>
      </c>
    </row>
    <row r="2403" spans="1:7" ht="25.5">
      <c r="A2403" s="289" t="s">
        <v>4453</v>
      </c>
      <c r="B2403" s="290"/>
      <c r="C2403" s="289" t="s">
        <v>4454</v>
      </c>
      <c r="D2403" s="291" t="s">
        <v>81</v>
      </c>
      <c r="E2403" s="292">
        <v>3.28</v>
      </c>
      <c r="F2403" s="293">
        <v>2.0499999999999998</v>
      </c>
      <c r="G2403" s="293">
        <v>5.33</v>
      </c>
    </row>
    <row r="2404" spans="1:7" ht="25.5">
      <c r="A2404" s="289" t="s">
        <v>4455</v>
      </c>
      <c r="B2404" s="290"/>
      <c r="C2404" s="289" t="s">
        <v>4456</v>
      </c>
      <c r="D2404" s="291" t="s">
        <v>81</v>
      </c>
      <c r="E2404" s="292">
        <v>4.68</v>
      </c>
      <c r="F2404" s="293">
        <v>2.39</v>
      </c>
      <c r="G2404" s="293">
        <v>7.07</v>
      </c>
    </row>
    <row r="2405" spans="1:7" ht="25.5">
      <c r="A2405" s="289" t="s">
        <v>4457</v>
      </c>
      <c r="B2405" s="290"/>
      <c r="C2405" s="289" t="s">
        <v>4458</v>
      </c>
      <c r="D2405" s="291" t="s">
        <v>81</v>
      </c>
      <c r="E2405" s="292">
        <v>7.2</v>
      </c>
      <c r="F2405" s="293">
        <v>2.73</v>
      </c>
      <c r="G2405" s="293">
        <v>9.93</v>
      </c>
    </row>
    <row r="2406" spans="1:7" ht="25.5">
      <c r="A2406" s="289" t="s">
        <v>4459</v>
      </c>
      <c r="B2406" s="290"/>
      <c r="C2406" s="289" t="s">
        <v>4460</v>
      </c>
      <c r="D2406" s="291" t="s">
        <v>81</v>
      </c>
      <c r="E2406" s="292">
        <v>10.46</v>
      </c>
      <c r="F2406" s="293">
        <v>3.08</v>
      </c>
      <c r="G2406" s="293">
        <v>13.54</v>
      </c>
    </row>
    <row r="2407" spans="1:7" ht="25.5">
      <c r="A2407" s="289" t="s">
        <v>4461</v>
      </c>
      <c r="B2407" s="290"/>
      <c r="C2407" s="289" t="s">
        <v>4462</v>
      </c>
      <c r="D2407" s="291" t="s">
        <v>81</v>
      </c>
      <c r="E2407" s="292">
        <v>15.24</v>
      </c>
      <c r="F2407" s="293">
        <v>3.44</v>
      </c>
      <c r="G2407" s="293">
        <v>18.68</v>
      </c>
    </row>
    <row r="2408" spans="1:7" ht="25.5">
      <c r="A2408" s="289" t="s">
        <v>4463</v>
      </c>
      <c r="B2408" s="290"/>
      <c r="C2408" s="289" t="s">
        <v>4464</v>
      </c>
      <c r="D2408" s="291" t="s">
        <v>81</v>
      </c>
      <c r="E2408" s="292">
        <v>21.93</v>
      </c>
      <c r="F2408" s="293">
        <v>5.14</v>
      </c>
      <c r="G2408" s="293">
        <v>27.07</v>
      </c>
    </row>
    <row r="2409" spans="1:7" ht="25.5">
      <c r="A2409" s="289" t="s">
        <v>4465</v>
      </c>
      <c r="B2409" s="290"/>
      <c r="C2409" s="289" t="s">
        <v>4466</v>
      </c>
      <c r="D2409" s="291" t="s">
        <v>81</v>
      </c>
      <c r="E2409" s="292">
        <v>28.9</v>
      </c>
      <c r="F2409" s="293">
        <v>6.86</v>
      </c>
      <c r="G2409" s="293">
        <v>35.76</v>
      </c>
    </row>
    <row r="2410" spans="1:7" ht="25.5">
      <c r="A2410" s="289" t="s">
        <v>4467</v>
      </c>
      <c r="B2410" s="290"/>
      <c r="C2410" s="289" t="s">
        <v>4468</v>
      </c>
      <c r="D2410" s="291" t="s">
        <v>81</v>
      </c>
      <c r="E2410" s="292">
        <v>42.78</v>
      </c>
      <c r="F2410" s="293">
        <v>8.56</v>
      </c>
      <c r="G2410" s="293">
        <v>51.34</v>
      </c>
    </row>
    <row r="2411" spans="1:7" ht="25.5">
      <c r="A2411" s="289" t="s">
        <v>4469</v>
      </c>
      <c r="B2411" s="290"/>
      <c r="C2411" s="289" t="s">
        <v>4470</v>
      </c>
      <c r="D2411" s="291" t="s">
        <v>81</v>
      </c>
      <c r="E2411" s="292">
        <v>56.75</v>
      </c>
      <c r="F2411" s="293">
        <v>10.29</v>
      </c>
      <c r="G2411" s="293">
        <v>67.040000000000006</v>
      </c>
    </row>
    <row r="2412" spans="1:7" ht="25.5">
      <c r="A2412" s="289" t="s">
        <v>4471</v>
      </c>
      <c r="B2412" s="290"/>
      <c r="C2412" s="289" t="s">
        <v>4472</v>
      </c>
      <c r="D2412" s="291" t="s">
        <v>81</v>
      </c>
      <c r="E2412" s="292">
        <v>66.91</v>
      </c>
      <c r="F2412" s="293">
        <v>12</v>
      </c>
      <c r="G2412" s="293">
        <v>78.91</v>
      </c>
    </row>
    <row r="2413" spans="1:7" ht="25.5">
      <c r="A2413" s="289" t="s">
        <v>4473</v>
      </c>
      <c r="B2413" s="290"/>
      <c r="C2413" s="289" t="s">
        <v>4474</v>
      </c>
      <c r="D2413" s="291" t="s">
        <v>81</v>
      </c>
      <c r="E2413" s="292">
        <v>90.15</v>
      </c>
      <c r="F2413" s="293">
        <v>13.71</v>
      </c>
      <c r="G2413" s="293">
        <v>103.86</v>
      </c>
    </row>
    <row r="2414" spans="1:7" ht="25.5">
      <c r="A2414" s="289" t="s">
        <v>4475</v>
      </c>
      <c r="B2414" s="290"/>
      <c r="C2414" s="289" t="s">
        <v>4476</v>
      </c>
      <c r="D2414" s="291" t="s">
        <v>81</v>
      </c>
      <c r="E2414" s="292">
        <v>110.91</v>
      </c>
      <c r="F2414" s="293">
        <v>15.42</v>
      </c>
      <c r="G2414" s="293">
        <v>126.33</v>
      </c>
    </row>
    <row r="2415" spans="1:7" ht="25.5">
      <c r="A2415" s="289" t="s">
        <v>4477</v>
      </c>
      <c r="B2415" s="290"/>
      <c r="C2415" s="289" t="s">
        <v>4478</v>
      </c>
      <c r="D2415" s="291" t="s">
        <v>81</v>
      </c>
      <c r="E2415" s="292">
        <v>139.63</v>
      </c>
      <c r="F2415" s="293">
        <v>17.149999999999999</v>
      </c>
      <c r="G2415" s="293">
        <v>156.78</v>
      </c>
    </row>
    <row r="2416" spans="1:7">
      <c r="A2416" s="285" t="s">
        <v>4479</v>
      </c>
      <c r="B2416" s="286" t="s">
        <v>4480</v>
      </c>
      <c r="C2416" s="287"/>
      <c r="D2416" s="288"/>
      <c r="E2416" s="294"/>
      <c r="F2416" s="294"/>
      <c r="G2416" s="294"/>
    </row>
    <row r="2417" spans="1:7">
      <c r="A2417" s="289" t="s">
        <v>4481</v>
      </c>
      <c r="B2417" s="290"/>
      <c r="C2417" s="289" t="s">
        <v>4482</v>
      </c>
      <c r="D2417" s="291" t="s">
        <v>81</v>
      </c>
      <c r="E2417" s="292">
        <v>3.49</v>
      </c>
      <c r="F2417" s="293">
        <v>1.7</v>
      </c>
      <c r="G2417" s="293">
        <v>5.19</v>
      </c>
    </row>
    <row r="2418" spans="1:7">
      <c r="A2418" s="289" t="s">
        <v>4483</v>
      </c>
      <c r="B2418" s="290"/>
      <c r="C2418" s="289" t="s">
        <v>4484</v>
      </c>
      <c r="D2418" s="291" t="s">
        <v>81</v>
      </c>
      <c r="E2418" s="292">
        <v>5.6</v>
      </c>
      <c r="F2418" s="293">
        <v>3.44</v>
      </c>
      <c r="G2418" s="293">
        <v>9.0399999999999991</v>
      </c>
    </row>
    <row r="2419" spans="1:7">
      <c r="A2419" s="289" t="s">
        <v>4485</v>
      </c>
      <c r="B2419" s="290"/>
      <c r="C2419" s="289" t="s">
        <v>4486</v>
      </c>
      <c r="D2419" s="291" t="s">
        <v>81</v>
      </c>
      <c r="E2419" s="292">
        <v>6.89</v>
      </c>
      <c r="F2419" s="293">
        <v>3.44</v>
      </c>
      <c r="G2419" s="293">
        <v>10.33</v>
      </c>
    </row>
    <row r="2420" spans="1:7">
      <c r="A2420" s="289" t="s">
        <v>4487</v>
      </c>
      <c r="B2420" s="290"/>
      <c r="C2420" s="289" t="s">
        <v>4488</v>
      </c>
      <c r="D2420" s="291" t="s">
        <v>81</v>
      </c>
      <c r="E2420" s="292">
        <v>9.09</v>
      </c>
      <c r="F2420" s="293">
        <v>3.44</v>
      </c>
      <c r="G2420" s="293">
        <v>12.53</v>
      </c>
    </row>
    <row r="2421" spans="1:7">
      <c r="A2421" s="289" t="s">
        <v>4489</v>
      </c>
      <c r="B2421" s="290"/>
      <c r="C2421" s="289" t="s">
        <v>4490</v>
      </c>
      <c r="D2421" s="291" t="s">
        <v>81</v>
      </c>
      <c r="E2421" s="292">
        <v>14.69</v>
      </c>
      <c r="F2421" s="293">
        <v>3.44</v>
      </c>
      <c r="G2421" s="293">
        <v>18.13</v>
      </c>
    </row>
    <row r="2422" spans="1:7">
      <c r="A2422" s="285" t="s">
        <v>4491</v>
      </c>
      <c r="B2422" s="286" t="s">
        <v>4492</v>
      </c>
      <c r="C2422" s="287"/>
      <c r="D2422" s="288"/>
      <c r="E2422" s="294"/>
      <c r="F2422" s="294"/>
      <c r="G2422" s="294"/>
    </row>
    <row r="2423" spans="1:7" ht="25.5">
      <c r="A2423" s="289" t="s">
        <v>4493</v>
      </c>
      <c r="B2423" s="290"/>
      <c r="C2423" s="289" t="s">
        <v>7862</v>
      </c>
      <c r="D2423" s="291" t="s">
        <v>81</v>
      </c>
      <c r="E2423" s="292">
        <v>0.98</v>
      </c>
      <c r="F2423" s="293">
        <v>1.37</v>
      </c>
      <c r="G2423" s="293">
        <v>2.35</v>
      </c>
    </row>
    <row r="2424" spans="1:7" ht="25.5">
      <c r="A2424" s="289" t="s">
        <v>4494</v>
      </c>
      <c r="B2424" s="290"/>
      <c r="C2424" s="289" t="s">
        <v>7863</v>
      </c>
      <c r="D2424" s="291" t="s">
        <v>81</v>
      </c>
      <c r="E2424" s="292">
        <v>1.55</v>
      </c>
      <c r="F2424" s="293">
        <v>1.7</v>
      </c>
      <c r="G2424" s="293">
        <v>3.25</v>
      </c>
    </row>
    <row r="2425" spans="1:7" ht="25.5">
      <c r="A2425" s="289" t="s">
        <v>4495</v>
      </c>
      <c r="B2425" s="290"/>
      <c r="C2425" s="289" t="s">
        <v>7864</v>
      </c>
      <c r="D2425" s="291" t="s">
        <v>81</v>
      </c>
      <c r="E2425" s="292">
        <v>2.4900000000000002</v>
      </c>
      <c r="F2425" s="293">
        <v>2.0499999999999998</v>
      </c>
      <c r="G2425" s="293">
        <v>4.54</v>
      </c>
    </row>
    <row r="2426" spans="1:7" ht="25.5">
      <c r="A2426" s="289" t="s">
        <v>4496</v>
      </c>
      <c r="B2426" s="290"/>
      <c r="C2426" s="289" t="s">
        <v>7865</v>
      </c>
      <c r="D2426" s="291" t="s">
        <v>81</v>
      </c>
      <c r="E2426" s="292">
        <v>3.73</v>
      </c>
      <c r="F2426" s="293">
        <v>2.39</v>
      </c>
      <c r="G2426" s="293">
        <v>6.12</v>
      </c>
    </row>
    <row r="2427" spans="1:7" ht="25.5">
      <c r="A2427" s="289" t="s">
        <v>4497</v>
      </c>
      <c r="B2427" s="290"/>
      <c r="C2427" s="289" t="s">
        <v>7866</v>
      </c>
      <c r="D2427" s="291" t="s">
        <v>81</v>
      </c>
      <c r="E2427" s="292">
        <v>6.02</v>
      </c>
      <c r="F2427" s="293">
        <v>2.73</v>
      </c>
      <c r="G2427" s="293">
        <v>8.75</v>
      </c>
    </row>
    <row r="2428" spans="1:7">
      <c r="A2428" s="285" t="s">
        <v>4498</v>
      </c>
      <c r="B2428" s="286" t="s">
        <v>4499</v>
      </c>
      <c r="C2428" s="287"/>
      <c r="D2428" s="288"/>
      <c r="E2428" s="294"/>
      <c r="F2428" s="294"/>
      <c r="G2428" s="294"/>
    </row>
    <row r="2429" spans="1:7">
      <c r="A2429" s="289" t="s">
        <v>4500</v>
      </c>
      <c r="B2429" s="290"/>
      <c r="C2429" s="289" t="s">
        <v>4501</v>
      </c>
      <c r="D2429" s="291" t="s">
        <v>81</v>
      </c>
      <c r="E2429" s="292">
        <v>3.2</v>
      </c>
      <c r="F2429" s="293">
        <v>8.56</v>
      </c>
      <c r="G2429" s="293">
        <v>11.76</v>
      </c>
    </row>
    <row r="2430" spans="1:7">
      <c r="A2430" s="280" t="s">
        <v>4502</v>
      </c>
      <c r="B2430" s="281" t="s">
        <v>4503</v>
      </c>
      <c r="C2430" s="284"/>
      <c r="D2430" s="283"/>
      <c r="E2430" s="295"/>
      <c r="F2430" s="295"/>
      <c r="G2430" s="295"/>
    </row>
    <row r="2431" spans="1:7">
      <c r="A2431" s="285" t="s">
        <v>4504</v>
      </c>
      <c r="B2431" s="286" t="s">
        <v>4505</v>
      </c>
      <c r="C2431" s="287"/>
      <c r="D2431" s="288"/>
      <c r="E2431" s="294"/>
      <c r="F2431" s="294"/>
      <c r="G2431" s="294"/>
    </row>
    <row r="2432" spans="1:7">
      <c r="A2432" s="289" t="s">
        <v>4506</v>
      </c>
      <c r="B2432" s="290"/>
      <c r="C2432" s="289" t="s">
        <v>4507</v>
      </c>
      <c r="D2432" s="291" t="s">
        <v>13</v>
      </c>
      <c r="E2432" s="292">
        <v>2.62</v>
      </c>
      <c r="F2432" s="293">
        <v>8.56</v>
      </c>
      <c r="G2432" s="293">
        <v>11.18</v>
      </c>
    </row>
    <row r="2433" spans="1:7">
      <c r="A2433" s="289" t="s">
        <v>4508</v>
      </c>
      <c r="B2433" s="290"/>
      <c r="C2433" s="289" t="s">
        <v>4509</v>
      </c>
      <c r="D2433" s="291" t="s">
        <v>13</v>
      </c>
      <c r="E2433" s="292">
        <v>4.55</v>
      </c>
      <c r="F2433" s="293">
        <v>8.56</v>
      </c>
      <c r="G2433" s="293">
        <v>13.11</v>
      </c>
    </row>
    <row r="2434" spans="1:7">
      <c r="A2434" s="289" t="s">
        <v>4510</v>
      </c>
      <c r="B2434" s="290"/>
      <c r="C2434" s="289" t="s">
        <v>4511</v>
      </c>
      <c r="D2434" s="291" t="s">
        <v>13</v>
      </c>
      <c r="E2434" s="292">
        <v>4.4800000000000004</v>
      </c>
      <c r="F2434" s="293">
        <v>10.29</v>
      </c>
      <c r="G2434" s="293">
        <v>14.77</v>
      </c>
    </row>
    <row r="2435" spans="1:7">
      <c r="A2435" s="289" t="s">
        <v>4512</v>
      </c>
      <c r="B2435" s="290"/>
      <c r="C2435" s="289" t="s">
        <v>4513</v>
      </c>
      <c r="D2435" s="291" t="s">
        <v>13</v>
      </c>
      <c r="E2435" s="292">
        <v>2.54</v>
      </c>
      <c r="F2435" s="293">
        <v>8.56</v>
      </c>
      <c r="G2435" s="293">
        <v>11.1</v>
      </c>
    </row>
    <row r="2436" spans="1:7">
      <c r="A2436" s="285" t="s">
        <v>4514</v>
      </c>
      <c r="B2436" s="286" t="s">
        <v>4515</v>
      </c>
      <c r="C2436" s="287"/>
      <c r="D2436" s="288"/>
      <c r="E2436" s="294"/>
      <c r="F2436" s="294"/>
      <c r="G2436" s="294"/>
    </row>
    <row r="2437" spans="1:7">
      <c r="A2437" s="289" t="s">
        <v>4516</v>
      </c>
      <c r="B2437" s="290"/>
      <c r="C2437" s="289" t="s">
        <v>4517</v>
      </c>
      <c r="D2437" s="291" t="s">
        <v>13</v>
      </c>
      <c r="E2437" s="292">
        <v>19.940000000000001</v>
      </c>
      <c r="F2437" s="293">
        <v>27.41</v>
      </c>
      <c r="G2437" s="293">
        <v>47.35</v>
      </c>
    </row>
    <row r="2438" spans="1:7">
      <c r="A2438" s="289" t="s">
        <v>4518</v>
      </c>
      <c r="B2438" s="290"/>
      <c r="C2438" s="289" t="s">
        <v>4519</v>
      </c>
      <c r="D2438" s="291" t="s">
        <v>13</v>
      </c>
      <c r="E2438" s="292">
        <v>8.86</v>
      </c>
      <c r="F2438" s="293">
        <v>10.29</v>
      </c>
      <c r="G2438" s="293">
        <v>19.149999999999999</v>
      </c>
    </row>
    <row r="2439" spans="1:7">
      <c r="A2439" s="289" t="s">
        <v>4520</v>
      </c>
      <c r="B2439" s="290"/>
      <c r="C2439" s="289" t="s">
        <v>4521</v>
      </c>
      <c r="D2439" s="291" t="s">
        <v>13</v>
      </c>
      <c r="E2439" s="292">
        <v>13.5</v>
      </c>
      <c r="F2439" s="293">
        <v>10.29</v>
      </c>
      <c r="G2439" s="293">
        <v>23.79</v>
      </c>
    </row>
    <row r="2440" spans="1:7">
      <c r="A2440" s="289" t="s">
        <v>4522</v>
      </c>
      <c r="B2440" s="290"/>
      <c r="C2440" s="289" t="s">
        <v>4523</v>
      </c>
      <c r="D2440" s="291" t="s">
        <v>13</v>
      </c>
      <c r="E2440" s="292">
        <v>20.05</v>
      </c>
      <c r="F2440" s="293">
        <v>10.29</v>
      </c>
      <c r="G2440" s="293">
        <v>30.34</v>
      </c>
    </row>
    <row r="2441" spans="1:7">
      <c r="A2441" s="289" t="s">
        <v>4524</v>
      </c>
      <c r="B2441" s="290"/>
      <c r="C2441" s="289" t="s">
        <v>4525</v>
      </c>
      <c r="D2441" s="291" t="s">
        <v>13</v>
      </c>
      <c r="E2441" s="292">
        <v>41.47</v>
      </c>
      <c r="F2441" s="293">
        <v>13.71</v>
      </c>
      <c r="G2441" s="293">
        <v>55.18</v>
      </c>
    </row>
    <row r="2442" spans="1:7">
      <c r="A2442" s="289" t="s">
        <v>4526</v>
      </c>
      <c r="B2442" s="290"/>
      <c r="C2442" s="289" t="s">
        <v>4527</v>
      </c>
      <c r="D2442" s="291" t="s">
        <v>13</v>
      </c>
      <c r="E2442" s="292">
        <v>110.12</v>
      </c>
      <c r="F2442" s="293">
        <v>13.71</v>
      </c>
      <c r="G2442" s="293">
        <v>123.83</v>
      </c>
    </row>
    <row r="2443" spans="1:7">
      <c r="A2443" s="289" t="s">
        <v>4528</v>
      </c>
      <c r="B2443" s="290"/>
      <c r="C2443" s="289" t="s">
        <v>4529</v>
      </c>
      <c r="D2443" s="291" t="s">
        <v>13</v>
      </c>
      <c r="E2443" s="292">
        <v>141.97999999999999</v>
      </c>
      <c r="F2443" s="293">
        <v>17.149999999999999</v>
      </c>
      <c r="G2443" s="293">
        <v>159.13</v>
      </c>
    </row>
    <row r="2444" spans="1:7" ht="25.5">
      <c r="A2444" s="289" t="s">
        <v>4530</v>
      </c>
      <c r="B2444" s="290"/>
      <c r="C2444" s="289" t="s">
        <v>4531</v>
      </c>
      <c r="D2444" s="291" t="s">
        <v>13</v>
      </c>
      <c r="E2444" s="292">
        <v>170.04</v>
      </c>
      <c r="F2444" s="293">
        <v>10.29</v>
      </c>
      <c r="G2444" s="293">
        <v>180.33</v>
      </c>
    </row>
    <row r="2445" spans="1:7" ht="25.5">
      <c r="A2445" s="289" t="s">
        <v>4532</v>
      </c>
      <c r="B2445" s="290"/>
      <c r="C2445" s="289" t="s">
        <v>4533</v>
      </c>
      <c r="D2445" s="291" t="s">
        <v>13</v>
      </c>
      <c r="E2445" s="292">
        <v>227.21</v>
      </c>
      <c r="F2445" s="293">
        <v>10.29</v>
      </c>
      <c r="G2445" s="293">
        <v>237.5</v>
      </c>
    </row>
    <row r="2446" spans="1:7" ht="25.5">
      <c r="A2446" s="289" t="s">
        <v>4534</v>
      </c>
      <c r="B2446" s="290"/>
      <c r="C2446" s="289" t="s">
        <v>4535</v>
      </c>
      <c r="D2446" s="291" t="s">
        <v>13</v>
      </c>
      <c r="E2446" s="292">
        <v>265.69</v>
      </c>
      <c r="F2446" s="293">
        <v>10.29</v>
      </c>
      <c r="G2446" s="293">
        <v>275.98</v>
      </c>
    </row>
    <row r="2447" spans="1:7" ht="25.5">
      <c r="A2447" s="289" t="s">
        <v>4536</v>
      </c>
      <c r="B2447" s="290"/>
      <c r="C2447" s="289" t="s">
        <v>4537</v>
      </c>
      <c r="D2447" s="291" t="s">
        <v>13</v>
      </c>
      <c r="E2447" s="292">
        <v>854.04</v>
      </c>
      <c r="F2447" s="293">
        <v>13.71</v>
      </c>
      <c r="G2447" s="293">
        <v>867.75</v>
      </c>
    </row>
    <row r="2448" spans="1:7">
      <c r="A2448" s="289" t="s">
        <v>4538</v>
      </c>
      <c r="B2448" s="290"/>
      <c r="C2448" s="289" t="s">
        <v>4539</v>
      </c>
      <c r="D2448" s="291" t="s">
        <v>13</v>
      </c>
      <c r="E2448" s="292">
        <v>19.14</v>
      </c>
      <c r="F2448" s="293">
        <v>10.29</v>
      </c>
      <c r="G2448" s="293">
        <v>29.43</v>
      </c>
    </row>
    <row r="2449" spans="1:7">
      <c r="A2449" s="289" t="s">
        <v>4540</v>
      </c>
      <c r="B2449" s="290"/>
      <c r="C2449" s="289" t="s">
        <v>4541</v>
      </c>
      <c r="D2449" s="291" t="s">
        <v>13</v>
      </c>
      <c r="E2449" s="292">
        <v>58.66</v>
      </c>
      <c r="F2449" s="293">
        <v>10.29</v>
      </c>
      <c r="G2449" s="293">
        <v>68.95</v>
      </c>
    </row>
    <row r="2450" spans="1:7">
      <c r="A2450" s="289" t="s">
        <v>4542</v>
      </c>
      <c r="B2450" s="290"/>
      <c r="C2450" s="289" t="s">
        <v>4543</v>
      </c>
      <c r="D2450" s="291" t="s">
        <v>13</v>
      </c>
      <c r="E2450" s="292">
        <v>157.16</v>
      </c>
      <c r="F2450" s="293">
        <v>13.71</v>
      </c>
      <c r="G2450" s="293">
        <v>170.87</v>
      </c>
    </row>
    <row r="2451" spans="1:7">
      <c r="A2451" s="285" t="s">
        <v>4544</v>
      </c>
      <c r="B2451" s="286" t="s">
        <v>4545</v>
      </c>
      <c r="C2451" s="287"/>
      <c r="D2451" s="288"/>
      <c r="E2451" s="294"/>
      <c r="F2451" s="294"/>
      <c r="G2451" s="294"/>
    </row>
    <row r="2452" spans="1:7">
      <c r="A2452" s="289" t="s">
        <v>4546</v>
      </c>
      <c r="B2452" s="290"/>
      <c r="C2452" s="289" t="s">
        <v>4547</v>
      </c>
      <c r="D2452" s="291" t="s">
        <v>262</v>
      </c>
      <c r="E2452" s="292">
        <v>12.41</v>
      </c>
      <c r="F2452" s="293">
        <v>10.29</v>
      </c>
      <c r="G2452" s="293">
        <v>22.7</v>
      </c>
    </row>
    <row r="2453" spans="1:7">
      <c r="A2453" s="289" t="s">
        <v>4548</v>
      </c>
      <c r="B2453" s="290"/>
      <c r="C2453" s="289" t="s">
        <v>4549</v>
      </c>
      <c r="D2453" s="291" t="s">
        <v>13</v>
      </c>
      <c r="E2453" s="292">
        <v>15.76</v>
      </c>
      <c r="F2453" s="293">
        <v>10.29</v>
      </c>
      <c r="G2453" s="293">
        <v>26.05</v>
      </c>
    </row>
    <row r="2454" spans="1:7">
      <c r="A2454" s="289" t="s">
        <v>4550</v>
      </c>
      <c r="B2454" s="290"/>
      <c r="C2454" s="289" t="s">
        <v>4551</v>
      </c>
      <c r="D2454" s="291" t="s">
        <v>13</v>
      </c>
      <c r="E2454" s="292">
        <v>45.32</v>
      </c>
      <c r="F2454" s="293">
        <v>10.29</v>
      </c>
      <c r="G2454" s="293">
        <v>55.61</v>
      </c>
    </row>
    <row r="2455" spans="1:7">
      <c r="A2455" s="289" t="s">
        <v>4552</v>
      </c>
      <c r="B2455" s="290"/>
      <c r="C2455" s="289" t="s">
        <v>4553</v>
      </c>
      <c r="D2455" s="291" t="s">
        <v>262</v>
      </c>
      <c r="E2455" s="292">
        <v>187.4</v>
      </c>
      <c r="F2455" s="293">
        <v>10.29</v>
      </c>
      <c r="G2455" s="293">
        <v>197.69</v>
      </c>
    </row>
    <row r="2456" spans="1:7">
      <c r="A2456" s="289" t="s">
        <v>4554</v>
      </c>
      <c r="B2456" s="290"/>
      <c r="C2456" s="289" t="s">
        <v>4555</v>
      </c>
      <c r="D2456" s="291" t="s">
        <v>262</v>
      </c>
      <c r="E2456" s="292">
        <v>183.6</v>
      </c>
      <c r="F2456" s="293">
        <v>10.29</v>
      </c>
      <c r="G2456" s="293">
        <v>193.89</v>
      </c>
    </row>
    <row r="2457" spans="1:7">
      <c r="A2457" s="289" t="s">
        <v>4556</v>
      </c>
      <c r="B2457" s="290"/>
      <c r="C2457" s="289" t="s">
        <v>4557</v>
      </c>
      <c r="D2457" s="291" t="s">
        <v>262</v>
      </c>
      <c r="E2457" s="292">
        <v>13.64</v>
      </c>
      <c r="F2457" s="293">
        <v>10.29</v>
      </c>
      <c r="G2457" s="293">
        <v>23.93</v>
      </c>
    </row>
    <row r="2458" spans="1:7">
      <c r="A2458" s="289" t="s">
        <v>4558</v>
      </c>
      <c r="B2458" s="290"/>
      <c r="C2458" s="289" t="s">
        <v>4559</v>
      </c>
      <c r="D2458" s="291" t="s">
        <v>262</v>
      </c>
      <c r="E2458" s="292">
        <v>221.05</v>
      </c>
      <c r="F2458" s="293">
        <v>10.29</v>
      </c>
      <c r="G2458" s="293">
        <v>231.34</v>
      </c>
    </row>
    <row r="2459" spans="1:7" ht="25.5">
      <c r="A2459" s="289" t="s">
        <v>4560</v>
      </c>
      <c r="B2459" s="290"/>
      <c r="C2459" s="289" t="s">
        <v>4561</v>
      </c>
      <c r="D2459" s="291" t="s">
        <v>13</v>
      </c>
      <c r="E2459" s="292">
        <v>7.27</v>
      </c>
      <c r="F2459" s="293">
        <v>10.29</v>
      </c>
      <c r="G2459" s="293">
        <v>17.559999999999999</v>
      </c>
    </row>
    <row r="2460" spans="1:7">
      <c r="A2460" s="289" t="s">
        <v>4562</v>
      </c>
      <c r="B2460" s="290"/>
      <c r="C2460" s="289" t="s">
        <v>4563</v>
      </c>
      <c r="D2460" s="291" t="s">
        <v>262</v>
      </c>
      <c r="E2460" s="292">
        <v>9.82</v>
      </c>
      <c r="F2460" s="293">
        <v>10.29</v>
      </c>
      <c r="G2460" s="293">
        <v>20.11</v>
      </c>
    </row>
    <row r="2461" spans="1:7">
      <c r="A2461" s="289" t="s">
        <v>4564</v>
      </c>
      <c r="B2461" s="290"/>
      <c r="C2461" s="289" t="s">
        <v>4565</v>
      </c>
      <c r="D2461" s="291" t="s">
        <v>262</v>
      </c>
      <c r="E2461" s="292">
        <v>14.65</v>
      </c>
      <c r="F2461" s="293">
        <v>10.29</v>
      </c>
      <c r="G2461" s="293">
        <v>24.94</v>
      </c>
    </row>
    <row r="2462" spans="1:7">
      <c r="A2462" s="289" t="s">
        <v>4566</v>
      </c>
      <c r="B2462" s="290"/>
      <c r="C2462" s="289" t="s">
        <v>4567</v>
      </c>
      <c r="D2462" s="291" t="s">
        <v>262</v>
      </c>
      <c r="E2462" s="292">
        <v>18.72</v>
      </c>
      <c r="F2462" s="293">
        <v>10.29</v>
      </c>
      <c r="G2462" s="293">
        <v>29.01</v>
      </c>
    </row>
    <row r="2463" spans="1:7">
      <c r="A2463" s="289" t="s">
        <v>4568</v>
      </c>
      <c r="B2463" s="290"/>
      <c r="C2463" s="289" t="s">
        <v>4569</v>
      </c>
      <c r="D2463" s="291" t="s">
        <v>262</v>
      </c>
      <c r="E2463" s="292">
        <v>15.95</v>
      </c>
      <c r="F2463" s="293">
        <v>10.29</v>
      </c>
      <c r="G2463" s="293">
        <v>26.24</v>
      </c>
    </row>
    <row r="2464" spans="1:7">
      <c r="A2464" s="289" t="s">
        <v>4570</v>
      </c>
      <c r="B2464" s="290"/>
      <c r="C2464" s="289" t="s">
        <v>4571</v>
      </c>
      <c r="D2464" s="291" t="s">
        <v>262</v>
      </c>
      <c r="E2464" s="292">
        <v>20.82</v>
      </c>
      <c r="F2464" s="293">
        <v>10.29</v>
      </c>
      <c r="G2464" s="293">
        <v>31.11</v>
      </c>
    </row>
    <row r="2465" spans="1:7">
      <c r="A2465" s="285" t="s">
        <v>4572</v>
      </c>
      <c r="B2465" s="286" t="s">
        <v>4573</v>
      </c>
      <c r="C2465" s="287"/>
      <c r="D2465" s="288"/>
      <c r="E2465" s="294"/>
      <c r="F2465" s="294"/>
      <c r="G2465" s="294"/>
    </row>
    <row r="2466" spans="1:7">
      <c r="A2466" s="289" t="s">
        <v>4574</v>
      </c>
      <c r="B2466" s="290"/>
      <c r="C2466" s="289" t="s">
        <v>4575</v>
      </c>
      <c r="D2466" s="291" t="s">
        <v>262</v>
      </c>
      <c r="E2466" s="292">
        <v>6.86</v>
      </c>
      <c r="F2466" s="293">
        <v>11.66</v>
      </c>
      <c r="G2466" s="293">
        <v>18.52</v>
      </c>
    </row>
    <row r="2467" spans="1:7">
      <c r="A2467" s="289" t="s">
        <v>4576</v>
      </c>
      <c r="B2467" s="290"/>
      <c r="C2467" s="289" t="s">
        <v>4577</v>
      </c>
      <c r="D2467" s="291" t="s">
        <v>262</v>
      </c>
      <c r="E2467" s="292">
        <v>13.7</v>
      </c>
      <c r="F2467" s="293">
        <v>12</v>
      </c>
      <c r="G2467" s="293">
        <v>25.7</v>
      </c>
    </row>
    <row r="2468" spans="1:7">
      <c r="A2468" s="289" t="s">
        <v>4578</v>
      </c>
      <c r="B2468" s="290"/>
      <c r="C2468" s="289" t="s">
        <v>4579</v>
      </c>
      <c r="D2468" s="291" t="s">
        <v>262</v>
      </c>
      <c r="E2468" s="292">
        <v>20.36</v>
      </c>
      <c r="F2468" s="293">
        <v>17.149999999999999</v>
      </c>
      <c r="G2468" s="293">
        <v>37.51</v>
      </c>
    </row>
    <row r="2469" spans="1:7">
      <c r="A2469" s="289" t="s">
        <v>4580</v>
      </c>
      <c r="B2469" s="290"/>
      <c r="C2469" s="289" t="s">
        <v>4581</v>
      </c>
      <c r="D2469" s="291" t="s">
        <v>262</v>
      </c>
      <c r="E2469" s="292">
        <v>9.9</v>
      </c>
      <c r="F2469" s="293">
        <v>9.25</v>
      </c>
      <c r="G2469" s="293">
        <v>19.149999999999999</v>
      </c>
    </row>
    <row r="2470" spans="1:7">
      <c r="A2470" s="289" t="s">
        <v>4582</v>
      </c>
      <c r="B2470" s="290"/>
      <c r="C2470" s="289" t="s">
        <v>4583</v>
      </c>
      <c r="D2470" s="291" t="s">
        <v>262</v>
      </c>
      <c r="E2470" s="292">
        <v>10.52</v>
      </c>
      <c r="F2470" s="293">
        <v>15.42</v>
      </c>
      <c r="G2470" s="293">
        <v>25.94</v>
      </c>
    </row>
    <row r="2471" spans="1:7">
      <c r="A2471" s="289" t="s">
        <v>4584</v>
      </c>
      <c r="B2471" s="290"/>
      <c r="C2471" s="289" t="s">
        <v>4585</v>
      </c>
      <c r="D2471" s="291" t="s">
        <v>262</v>
      </c>
      <c r="E2471" s="292">
        <v>9.7100000000000009</v>
      </c>
      <c r="F2471" s="293">
        <v>13.03</v>
      </c>
      <c r="G2471" s="293">
        <v>22.74</v>
      </c>
    </row>
    <row r="2472" spans="1:7">
      <c r="A2472" s="289" t="s">
        <v>4586</v>
      </c>
      <c r="B2472" s="290"/>
      <c r="C2472" s="289" t="s">
        <v>4587</v>
      </c>
      <c r="D2472" s="291" t="s">
        <v>262</v>
      </c>
      <c r="E2472" s="292">
        <v>12.36</v>
      </c>
      <c r="F2472" s="293">
        <v>15.42</v>
      </c>
      <c r="G2472" s="293">
        <v>27.78</v>
      </c>
    </row>
    <row r="2473" spans="1:7">
      <c r="A2473" s="289" t="s">
        <v>4588</v>
      </c>
      <c r="B2473" s="290"/>
      <c r="C2473" s="289" t="s">
        <v>4589</v>
      </c>
      <c r="D2473" s="291" t="s">
        <v>262</v>
      </c>
      <c r="E2473" s="292">
        <v>18.600000000000001</v>
      </c>
      <c r="F2473" s="293">
        <v>17.149999999999999</v>
      </c>
      <c r="G2473" s="293">
        <v>35.75</v>
      </c>
    </row>
    <row r="2474" spans="1:7">
      <c r="A2474" s="289" t="s">
        <v>4590</v>
      </c>
      <c r="B2474" s="290"/>
      <c r="C2474" s="289" t="s">
        <v>4591</v>
      </c>
      <c r="D2474" s="291" t="s">
        <v>262</v>
      </c>
      <c r="E2474" s="292">
        <v>33.08</v>
      </c>
      <c r="F2474" s="293">
        <v>12</v>
      </c>
      <c r="G2474" s="293">
        <v>45.08</v>
      </c>
    </row>
    <row r="2475" spans="1:7">
      <c r="A2475" s="289" t="s">
        <v>4592</v>
      </c>
      <c r="B2475" s="290"/>
      <c r="C2475" s="289" t="s">
        <v>4593</v>
      </c>
      <c r="D2475" s="291" t="s">
        <v>262</v>
      </c>
      <c r="E2475" s="292">
        <v>24.92</v>
      </c>
      <c r="F2475" s="293">
        <v>12</v>
      </c>
      <c r="G2475" s="293">
        <v>36.92</v>
      </c>
    </row>
    <row r="2476" spans="1:7">
      <c r="A2476" s="289" t="s">
        <v>4594</v>
      </c>
      <c r="B2476" s="290"/>
      <c r="C2476" s="289" t="s">
        <v>4595</v>
      </c>
      <c r="D2476" s="291" t="s">
        <v>262</v>
      </c>
      <c r="E2476" s="292">
        <v>8.36</v>
      </c>
      <c r="F2476" s="293">
        <v>8.56</v>
      </c>
      <c r="G2476" s="293">
        <v>16.920000000000002</v>
      </c>
    </row>
    <row r="2477" spans="1:7">
      <c r="A2477" s="289" t="s">
        <v>4596</v>
      </c>
      <c r="B2477" s="290"/>
      <c r="C2477" s="289" t="s">
        <v>4597</v>
      </c>
      <c r="D2477" s="291" t="s">
        <v>262</v>
      </c>
      <c r="E2477" s="292">
        <v>60.62</v>
      </c>
      <c r="F2477" s="293">
        <v>13.03</v>
      </c>
      <c r="G2477" s="293">
        <v>73.650000000000006</v>
      </c>
    </row>
    <row r="2478" spans="1:7">
      <c r="A2478" s="289" t="s">
        <v>4598</v>
      </c>
      <c r="B2478" s="290"/>
      <c r="C2478" s="289" t="s">
        <v>4599</v>
      </c>
      <c r="D2478" s="291" t="s">
        <v>13</v>
      </c>
      <c r="E2478" s="292">
        <v>26.17</v>
      </c>
      <c r="F2478" s="293">
        <v>10.29</v>
      </c>
      <c r="G2478" s="293">
        <v>36.46</v>
      </c>
    </row>
    <row r="2479" spans="1:7">
      <c r="A2479" s="289" t="s">
        <v>4600</v>
      </c>
      <c r="B2479" s="290"/>
      <c r="C2479" s="289" t="s">
        <v>4601</v>
      </c>
      <c r="D2479" s="291" t="s">
        <v>13</v>
      </c>
      <c r="E2479" s="292">
        <v>67.55</v>
      </c>
      <c r="F2479" s="293">
        <v>17.149999999999999</v>
      </c>
      <c r="G2479" s="293">
        <v>84.7</v>
      </c>
    </row>
    <row r="2480" spans="1:7">
      <c r="A2480" s="285" t="s">
        <v>4602</v>
      </c>
      <c r="B2480" s="286" t="s">
        <v>4603</v>
      </c>
      <c r="C2480" s="287"/>
      <c r="D2480" s="288"/>
      <c r="E2480" s="294"/>
      <c r="F2480" s="294"/>
      <c r="G2480" s="294"/>
    </row>
    <row r="2481" spans="1:7">
      <c r="A2481" s="289" t="s">
        <v>4604</v>
      </c>
      <c r="B2481" s="290"/>
      <c r="C2481" s="289" t="s">
        <v>4605</v>
      </c>
      <c r="D2481" s="291" t="s">
        <v>262</v>
      </c>
      <c r="E2481" s="292">
        <v>11.18</v>
      </c>
      <c r="F2481" s="293">
        <v>17.149999999999999</v>
      </c>
      <c r="G2481" s="293">
        <v>28.33</v>
      </c>
    </row>
    <row r="2482" spans="1:7">
      <c r="A2482" s="289" t="s">
        <v>4606</v>
      </c>
      <c r="B2482" s="290"/>
      <c r="C2482" s="289" t="s">
        <v>4607</v>
      </c>
      <c r="D2482" s="291" t="s">
        <v>262</v>
      </c>
      <c r="E2482" s="292">
        <v>15.31</v>
      </c>
      <c r="F2482" s="293">
        <v>17.149999999999999</v>
      </c>
      <c r="G2482" s="293">
        <v>32.46</v>
      </c>
    </row>
    <row r="2483" spans="1:7">
      <c r="A2483" s="289" t="s">
        <v>4608</v>
      </c>
      <c r="B2483" s="290"/>
      <c r="C2483" s="289" t="s">
        <v>4609</v>
      </c>
      <c r="D2483" s="291" t="s">
        <v>262</v>
      </c>
      <c r="E2483" s="292">
        <v>24.19</v>
      </c>
      <c r="F2483" s="293">
        <v>17.149999999999999</v>
      </c>
      <c r="G2483" s="293">
        <v>41.34</v>
      </c>
    </row>
    <row r="2484" spans="1:7">
      <c r="A2484" s="289" t="s">
        <v>4610</v>
      </c>
      <c r="B2484" s="290"/>
      <c r="C2484" s="289" t="s">
        <v>4611</v>
      </c>
      <c r="D2484" s="291" t="s">
        <v>262</v>
      </c>
      <c r="E2484" s="292">
        <v>25.58</v>
      </c>
      <c r="F2484" s="293">
        <v>17.149999999999999</v>
      </c>
      <c r="G2484" s="293">
        <v>42.73</v>
      </c>
    </row>
    <row r="2485" spans="1:7">
      <c r="A2485" s="289" t="s">
        <v>4612</v>
      </c>
      <c r="B2485" s="290"/>
      <c r="C2485" s="289" t="s">
        <v>4613</v>
      </c>
      <c r="D2485" s="291" t="s">
        <v>262</v>
      </c>
      <c r="E2485" s="292">
        <v>65.72</v>
      </c>
      <c r="F2485" s="293">
        <v>17.149999999999999</v>
      </c>
      <c r="G2485" s="293">
        <v>82.87</v>
      </c>
    </row>
    <row r="2486" spans="1:7">
      <c r="A2486" s="289" t="s">
        <v>4614</v>
      </c>
      <c r="B2486" s="290"/>
      <c r="C2486" s="289" t="s">
        <v>4615</v>
      </c>
      <c r="D2486" s="291" t="s">
        <v>262</v>
      </c>
      <c r="E2486" s="292">
        <v>140.63</v>
      </c>
      <c r="F2486" s="293">
        <v>17.149999999999999</v>
      </c>
      <c r="G2486" s="293">
        <v>157.78</v>
      </c>
    </row>
    <row r="2487" spans="1:7">
      <c r="A2487" s="289" t="s">
        <v>4616</v>
      </c>
      <c r="B2487" s="290"/>
      <c r="C2487" s="289" t="s">
        <v>4617</v>
      </c>
      <c r="D2487" s="291" t="s">
        <v>262</v>
      </c>
      <c r="E2487" s="292">
        <v>155.88</v>
      </c>
      <c r="F2487" s="293">
        <v>17.149999999999999</v>
      </c>
      <c r="G2487" s="293">
        <v>173.03</v>
      </c>
    </row>
    <row r="2488" spans="1:7">
      <c r="A2488" s="289" t="s">
        <v>4618</v>
      </c>
      <c r="B2488" s="290"/>
      <c r="C2488" s="289" t="s">
        <v>4619</v>
      </c>
      <c r="D2488" s="291" t="s">
        <v>262</v>
      </c>
      <c r="E2488" s="292">
        <v>230.88</v>
      </c>
      <c r="F2488" s="293">
        <v>17.149999999999999</v>
      </c>
      <c r="G2488" s="293">
        <v>248.03</v>
      </c>
    </row>
    <row r="2489" spans="1:7">
      <c r="A2489" s="289" t="s">
        <v>4620</v>
      </c>
      <c r="B2489" s="290"/>
      <c r="C2489" s="289" t="s">
        <v>4621</v>
      </c>
      <c r="D2489" s="291" t="s">
        <v>262</v>
      </c>
      <c r="E2489" s="292">
        <v>12.19</v>
      </c>
      <c r="F2489" s="293">
        <v>17.149999999999999</v>
      </c>
      <c r="G2489" s="293">
        <v>29.34</v>
      </c>
    </row>
    <row r="2490" spans="1:7">
      <c r="A2490" s="285" t="s">
        <v>4622</v>
      </c>
      <c r="B2490" s="286" t="s">
        <v>4623</v>
      </c>
      <c r="C2490" s="287"/>
      <c r="D2490" s="288"/>
      <c r="E2490" s="294"/>
      <c r="F2490" s="294"/>
      <c r="G2490" s="294"/>
    </row>
    <row r="2491" spans="1:7">
      <c r="A2491" s="289" t="s">
        <v>4624</v>
      </c>
      <c r="B2491" s="290"/>
      <c r="C2491" s="289" t="s">
        <v>4625</v>
      </c>
      <c r="D2491" s="291" t="s">
        <v>13</v>
      </c>
      <c r="E2491" s="292">
        <v>2.19</v>
      </c>
      <c r="F2491" s="293">
        <v>8.56</v>
      </c>
      <c r="G2491" s="293">
        <v>10.75</v>
      </c>
    </row>
    <row r="2492" spans="1:7">
      <c r="A2492" s="289" t="s">
        <v>4626</v>
      </c>
      <c r="B2492" s="290"/>
      <c r="C2492" s="289" t="s">
        <v>4627</v>
      </c>
      <c r="D2492" s="291" t="s">
        <v>13</v>
      </c>
      <c r="E2492" s="292">
        <v>4.42</v>
      </c>
      <c r="F2492" s="293">
        <v>8.56</v>
      </c>
      <c r="G2492" s="293">
        <v>12.98</v>
      </c>
    </row>
    <row r="2493" spans="1:7">
      <c r="A2493" s="289" t="s">
        <v>4628</v>
      </c>
      <c r="B2493" s="290"/>
      <c r="C2493" s="289" t="s">
        <v>4629</v>
      </c>
      <c r="D2493" s="291" t="s">
        <v>13</v>
      </c>
      <c r="E2493" s="292">
        <v>4.96</v>
      </c>
      <c r="F2493" s="293">
        <v>8.56</v>
      </c>
      <c r="G2493" s="293">
        <v>13.52</v>
      </c>
    </row>
    <row r="2494" spans="1:7">
      <c r="A2494" s="285" t="s">
        <v>4630</v>
      </c>
      <c r="B2494" s="286" t="s">
        <v>4631</v>
      </c>
      <c r="C2494" s="287"/>
      <c r="D2494" s="288"/>
      <c r="E2494" s="294"/>
      <c r="F2494" s="294"/>
      <c r="G2494" s="294"/>
    </row>
    <row r="2495" spans="1:7">
      <c r="A2495" s="289" t="s">
        <v>4632</v>
      </c>
      <c r="B2495" s="290"/>
      <c r="C2495" s="289" t="s">
        <v>4633</v>
      </c>
      <c r="D2495" s="291" t="s">
        <v>13</v>
      </c>
      <c r="E2495" s="292">
        <v>156.69999999999999</v>
      </c>
      <c r="F2495" s="293">
        <v>17.149999999999999</v>
      </c>
      <c r="G2495" s="293">
        <v>173.85</v>
      </c>
    </row>
    <row r="2496" spans="1:7">
      <c r="A2496" s="289" t="s">
        <v>4634</v>
      </c>
      <c r="B2496" s="290"/>
      <c r="C2496" s="289" t="s">
        <v>4635</v>
      </c>
      <c r="D2496" s="291" t="s">
        <v>13</v>
      </c>
      <c r="E2496" s="292">
        <v>173.88</v>
      </c>
      <c r="F2496" s="293">
        <v>17.149999999999999</v>
      </c>
      <c r="G2496" s="293">
        <v>191.03</v>
      </c>
    </row>
    <row r="2497" spans="1:7">
      <c r="A2497" s="289" t="s">
        <v>4636</v>
      </c>
      <c r="B2497" s="290"/>
      <c r="C2497" s="289" t="s">
        <v>4637</v>
      </c>
      <c r="D2497" s="291" t="s">
        <v>13</v>
      </c>
      <c r="E2497" s="292">
        <v>203.69</v>
      </c>
      <c r="F2497" s="293">
        <v>17.149999999999999</v>
      </c>
      <c r="G2497" s="293">
        <v>220.84</v>
      </c>
    </row>
    <row r="2498" spans="1:7">
      <c r="A2498" s="289" t="s">
        <v>4638</v>
      </c>
      <c r="B2498" s="290"/>
      <c r="C2498" s="289" t="s">
        <v>4639</v>
      </c>
      <c r="D2498" s="291" t="s">
        <v>13</v>
      </c>
      <c r="E2498" s="292">
        <v>220.4</v>
      </c>
      <c r="F2498" s="293">
        <v>17.149999999999999</v>
      </c>
      <c r="G2498" s="293">
        <v>237.55</v>
      </c>
    </row>
    <row r="2499" spans="1:7">
      <c r="A2499" s="289" t="s">
        <v>4640</v>
      </c>
      <c r="B2499" s="290"/>
      <c r="C2499" s="289" t="s">
        <v>4641</v>
      </c>
      <c r="D2499" s="291" t="s">
        <v>13</v>
      </c>
      <c r="E2499" s="292">
        <v>275.12</v>
      </c>
      <c r="F2499" s="293">
        <v>17.149999999999999</v>
      </c>
      <c r="G2499" s="293">
        <v>292.27</v>
      </c>
    </row>
    <row r="2500" spans="1:7">
      <c r="A2500" s="289" t="s">
        <v>4642</v>
      </c>
      <c r="B2500" s="290"/>
      <c r="C2500" s="289" t="s">
        <v>4643</v>
      </c>
      <c r="D2500" s="291" t="s">
        <v>13</v>
      </c>
      <c r="E2500" s="292">
        <v>391.72</v>
      </c>
      <c r="F2500" s="293">
        <v>17.149999999999999</v>
      </c>
      <c r="G2500" s="293">
        <v>408.87</v>
      </c>
    </row>
    <row r="2501" spans="1:7">
      <c r="A2501" s="289" t="s">
        <v>4644</v>
      </c>
      <c r="B2501" s="290"/>
      <c r="C2501" s="289" t="s">
        <v>4645</v>
      </c>
      <c r="D2501" s="291" t="s">
        <v>13</v>
      </c>
      <c r="E2501" s="292">
        <v>582.45000000000005</v>
      </c>
      <c r="F2501" s="293">
        <v>17.149999999999999</v>
      </c>
      <c r="G2501" s="293">
        <v>599.6</v>
      </c>
    </row>
    <row r="2502" spans="1:7">
      <c r="A2502" s="289" t="s">
        <v>4646</v>
      </c>
      <c r="B2502" s="290"/>
      <c r="C2502" s="289" t="s">
        <v>4647</v>
      </c>
      <c r="D2502" s="291" t="s">
        <v>13</v>
      </c>
      <c r="E2502" s="292">
        <v>672.64</v>
      </c>
      <c r="F2502" s="293">
        <v>17.149999999999999</v>
      </c>
      <c r="G2502" s="293">
        <v>689.79</v>
      </c>
    </row>
    <row r="2503" spans="1:7">
      <c r="A2503" s="289" t="s">
        <v>4648</v>
      </c>
      <c r="B2503" s="290"/>
      <c r="C2503" s="289" t="s">
        <v>4649</v>
      </c>
      <c r="D2503" s="291" t="s">
        <v>13</v>
      </c>
      <c r="E2503" s="292">
        <v>887.52</v>
      </c>
      <c r="F2503" s="293">
        <v>17.149999999999999</v>
      </c>
      <c r="G2503" s="293">
        <v>904.67</v>
      </c>
    </row>
    <row r="2504" spans="1:7">
      <c r="A2504" s="289" t="s">
        <v>4650</v>
      </c>
      <c r="B2504" s="290"/>
      <c r="C2504" s="289" t="s">
        <v>4651</v>
      </c>
      <c r="D2504" s="291" t="s">
        <v>13</v>
      </c>
      <c r="E2504" s="292">
        <v>1895.43</v>
      </c>
      <c r="F2504" s="293">
        <v>17.149999999999999</v>
      </c>
      <c r="G2504" s="293">
        <v>1912.58</v>
      </c>
    </row>
    <row r="2505" spans="1:7">
      <c r="A2505" s="289" t="s">
        <v>4652</v>
      </c>
      <c r="B2505" s="290"/>
      <c r="C2505" s="289" t="s">
        <v>4653</v>
      </c>
      <c r="D2505" s="291" t="s">
        <v>13</v>
      </c>
      <c r="E2505" s="292">
        <v>2228.4</v>
      </c>
      <c r="F2505" s="293">
        <v>17.149999999999999</v>
      </c>
      <c r="G2505" s="293">
        <v>2245.5500000000002</v>
      </c>
    </row>
    <row r="2506" spans="1:7">
      <c r="A2506" s="289" t="s">
        <v>4654</v>
      </c>
      <c r="B2506" s="290"/>
      <c r="C2506" s="289" t="s">
        <v>4655</v>
      </c>
      <c r="D2506" s="291" t="s">
        <v>13</v>
      </c>
      <c r="E2506" s="292">
        <v>3617.57</v>
      </c>
      <c r="F2506" s="293">
        <v>17.149999999999999</v>
      </c>
      <c r="G2506" s="293">
        <v>3634.72</v>
      </c>
    </row>
    <row r="2507" spans="1:7">
      <c r="A2507" s="289" t="s">
        <v>4656</v>
      </c>
      <c r="B2507" s="290"/>
      <c r="C2507" s="289" t="s">
        <v>4657</v>
      </c>
      <c r="D2507" s="291" t="s">
        <v>13</v>
      </c>
      <c r="E2507" s="292">
        <v>74.84</v>
      </c>
      <c r="F2507" s="293">
        <v>17.149999999999999</v>
      </c>
      <c r="G2507" s="293">
        <v>91.99</v>
      </c>
    </row>
    <row r="2508" spans="1:7">
      <c r="A2508" s="289" t="s">
        <v>4658</v>
      </c>
      <c r="B2508" s="290"/>
      <c r="C2508" s="289" t="s">
        <v>4659</v>
      </c>
      <c r="D2508" s="291" t="s">
        <v>13</v>
      </c>
      <c r="E2508" s="292">
        <v>94.81</v>
      </c>
      <c r="F2508" s="293">
        <v>17.149999999999999</v>
      </c>
      <c r="G2508" s="293">
        <v>111.96</v>
      </c>
    </row>
    <row r="2509" spans="1:7">
      <c r="A2509" s="289" t="s">
        <v>4660</v>
      </c>
      <c r="B2509" s="290"/>
      <c r="C2509" s="289" t="s">
        <v>4661</v>
      </c>
      <c r="D2509" s="291" t="s">
        <v>13</v>
      </c>
      <c r="E2509" s="292">
        <v>129.68</v>
      </c>
      <c r="F2509" s="293">
        <v>17.149999999999999</v>
      </c>
      <c r="G2509" s="293">
        <v>146.83000000000001</v>
      </c>
    </row>
    <row r="2510" spans="1:7">
      <c r="A2510" s="285" t="s">
        <v>4662</v>
      </c>
      <c r="B2510" s="286" t="s">
        <v>4663</v>
      </c>
      <c r="C2510" s="287"/>
      <c r="D2510" s="288"/>
      <c r="E2510" s="294"/>
      <c r="F2510" s="294"/>
      <c r="G2510" s="294"/>
    </row>
    <row r="2511" spans="1:7">
      <c r="A2511" s="289" t="s">
        <v>4664</v>
      </c>
      <c r="B2511" s="290"/>
      <c r="C2511" s="289" t="s">
        <v>4665</v>
      </c>
      <c r="D2511" s="291" t="s">
        <v>13</v>
      </c>
      <c r="E2511" s="292">
        <v>59.4</v>
      </c>
      <c r="F2511" s="293">
        <v>15.42</v>
      </c>
      <c r="G2511" s="293">
        <v>74.819999999999993</v>
      </c>
    </row>
    <row r="2512" spans="1:7">
      <c r="A2512" s="289" t="s">
        <v>4666</v>
      </c>
      <c r="B2512" s="290"/>
      <c r="C2512" s="289" t="s">
        <v>7867</v>
      </c>
      <c r="D2512" s="291" t="s">
        <v>13</v>
      </c>
      <c r="E2512" s="292">
        <v>114.07</v>
      </c>
      <c r="F2512" s="293">
        <v>17.149999999999999</v>
      </c>
      <c r="G2512" s="293">
        <v>131.22</v>
      </c>
    </row>
    <row r="2513" spans="1:7" ht="25.5">
      <c r="A2513" s="289" t="s">
        <v>4667</v>
      </c>
      <c r="B2513" s="290"/>
      <c r="C2513" s="289" t="s">
        <v>4668</v>
      </c>
      <c r="D2513" s="291" t="s">
        <v>13</v>
      </c>
      <c r="E2513" s="292">
        <v>278.82</v>
      </c>
      <c r="F2513" s="293">
        <v>17.149999999999999</v>
      </c>
      <c r="G2513" s="293">
        <v>295.97000000000003</v>
      </c>
    </row>
    <row r="2514" spans="1:7" ht="25.5">
      <c r="A2514" s="289" t="s">
        <v>4669</v>
      </c>
      <c r="B2514" s="290"/>
      <c r="C2514" s="289" t="s">
        <v>7868</v>
      </c>
      <c r="D2514" s="291" t="s">
        <v>13</v>
      </c>
      <c r="E2514" s="292">
        <v>244.58</v>
      </c>
      <c r="F2514" s="293">
        <v>17.149999999999999</v>
      </c>
      <c r="G2514" s="293">
        <v>261.73</v>
      </c>
    </row>
    <row r="2515" spans="1:7">
      <c r="A2515" s="289" t="s">
        <v>4670</v>
      </c>
      <c r="B2515" s="290"/>
      <c r="C2515" s="289" t="s">
        <v>4671</v>
      </c>
      <c r="D2515" s="291" t="s">
        <v>13</v>
      </c>
      <c r="E2515" s="292">
        <v>81.36</v>
      </c>
      <c r="F2515" s="293">
        <v>34.270000000000003</v>
      </c>
      <c r="G2515" s="293">
        <v>115.63</v>
      </c>
    </row>
    <row r="2516" spans="1:7">
      <c r="A2516" s="289" t="s">
        <v>4672</v>
      </c>
      <c r="B2516" s="290"/>
      <c r="C2516" s="289" t="s">
        <v>4673</v>
      </c>
      <c r="D2516" s="291" t="s">
        <v>13</v>
      </c>
      <c r="E2516" s="292">
        <v>1989.29</v>
      </c>
      <c r="F2516" s="293">
        <v>34.270000000000003</v>
      </c>
      <c r="G2516" s="293">
        <v>2023.56</v>
      </c>
    </row>
    <row r="2517" spans="1:7">
      <c r="A2517" s="289" t="s">
        <v>4674</v>
      </c>
      <c r="B2517" s="290"/>
      <c r="C2517" s="289" t="s">
        <v>4675</v>
      </c>
      <c r="D2517" s="291" t="s">
        <v>13</v>
      </c>
      <c r="E2517" s="292">
        <v>70.84</v>
      </c>
      <c r="F2517" s="293">
        <v>34.270000000000003</v>
      </c>
      <c r="G2517" s="293">
        <v>105.11</v>
      </c>
    </row>
    <row r="2518" spans="1:7">
      <c r="A2518" s="289" t="s">
        <v>4676</v>
      </c>
      <c r="B2518" s="290"/>
      <c r="C2518" s="289" t="s">
        <v>4677</v>
      </c>
      <c r="D2518" s="291" t="s">
        <v>13</v>
      </c>
      <c r="E2518" s="292">
        <v>120.46</v>
      </c>
      <c r="F2518" s="293">
        <v>34.270000000000003</v>
      </c>
      <c r="G2518" s="293">
        <v>154.72999999999999</v>
      </c>
    </row>
    <row r="2519" spans="1:7" ht="25.5">
      <c r="A2519" s="289" t="s">
        <v>4678</v>
      </c>
      <c r="B2519" s="290"/>
      <c r="C2519" s="289" t="s">
        <v>4679</v>
      </c>
      <c r="D2519" s="291" t="s">
        <v>13</v>
      </c>
      <c r="E2519" s="292">
        <v>2332.16</v>
      </c>
      <c r="F2519" s="293">
        <v>17.149999999999999</v>
      </c>
      <c r="G2519" s="293">
        <v>2349.31</v>
      </c>
    </row>
    <row r="2520" spans="1:7">
      <c r="A2520" s="289" t="s">
        <v>4680</v>
      </c>
      <c r="B2520" s="290"/>
      <c r="C2520" s="289" t="s">
        <v>4681</v>
      </c>
      <c r="D2520" s="291" t="s">
        <v>13</v>
      </c>
      <c r="E2520" s="292">
        <v>78.62</v>
      </c>
      <c r="F2520" s="293">
        <v>34.270000000000003</v>
      </c>
      <c r="G2520" s="293">
        <v>112.89</v>
      </c>
    </row>
    <row r="2521" spans="1:7">
      <c r="A2521" s="289" t="s">
        <v>4682</v>
      </c>
      <c r="B2521" s="290"/>
      <c r="C2521" s="289" t="s">
        <v>4683</v>
      </c>
      <c r="D2521" s="291" t="s">
        <v>13</v>
      </c>
      <c r="E2521" s="292">
        <v>157.62</v>
      </c>
      <c r="F2521" s="293">
        <v>20.56</v>
      </c>
      <c r="G2521" s="293">
        <v>178.18</v>
      </c>
    </row>
    <row r="2522" spans="1:7">
      <c r="A2522" s="285" t="s">
        <v>4684</v>
      </c>
      <c r="B2522" s="286" t="s">
        <v>4685</v>
      </c>
      <c r="C2522" s="287"/>
      <c r="D2522" s="288"/>
      <c r="E2522" s="294"/>
      <c r="F2522" s="294"/>
      <c r="G2522" s="294"/>
    </row>
    <row r="2523" spans="1:7">
      <c r="A2523" s="289" t="s">
        <v>4686</v>
      </c>
      <c r="B2523" s="290"/>
      <c r="C2523" s="289" t="s">
        <v>4687</v>
      </c>
      <c r="D2523" s="291" t="s">
        <v>13</v>
      </c>
      <c r="E2523" s="292">
        <v>434.86</v>
      </c>
      <c r="F2523" s="293">
        <v>13.71</v>
      </c>
      <c r="G2523" s="293">
        <v>448.57</v>
      </c>
    </row>
    <row r="2524" spans="1:7">
      <c r="A2524" s="289" t="s">
        <v>4688</v>
      </c>
      <c r="B2524" s="290"/>
      <c r="C2524" s="289" t="s">
        <v>4689</v>
      </c>
      <c r="D2524" s="291" t="s">
        <v>13</v>
      </c>
      <c r="E2524" s="292">
        <v>203.44</v>
      </c>
      <c r="F2524" s="293">
        <v>13.71</v>
      </c>
      <c r="G2524" s="293">
        <v>217.15</v>
      </c>
    </row>
    <row r="2525" spans="1:7">
      <c r="A2525" s="289" t="s">
        <v>4690</v>
      </c>
      <c r="B2525" s="290"/>
      <c r="C2525" s="289" t="s">
        <v>7869</v>
      </c>
      <c r="D2525" s="291" t="s">
        <v>13</v>
      </c>
      <c r="E2525" s="292">
        <v>116.06</v>
      </c>
      <c r="F2525" s="293">
        <v>13.71</v>
      </c>
      <c r="G2525" s="293">
        <v>129.77000000000001</v>
      </c>
    </row>
    <row r="2526" spans="1:7">
      <c r="A2526" s="289" t="s">
        <v>4691</v>
      </c>
      <c r="B2526" s="290"/>
      <c r="C2526" s="289" t="s">
        <v>4692</v>
      </c>
      <c r="D2526" s="291" t="s">
        <v>13</v>
      </c>
      <c r="E2526" s="292">
        <v>315.25</v>
      </c>
      <c r="F2526" s="293">
        <v>13.71</v>
      </c>
      <c r="G2526" s="293">
        <v>328.96</v>
      </c>
    </row>
    <row r="2527" spans="1:7">
      <c r="A2527" s="285" t="s">
        <v>4693</v>
      </c>
      <c r="B2527" s="286" t="s">
        <v>4694</v>
      </c>
      <c r="C2527" s="287"/>
      <c r="D2527" s="288"/>
      <c r="E2527" s="294"/>
      <c r="F2527" s="294"/>
      <c r="G2527" s="294"/>
    </row>
    <row r="2528" spans="1:7">
      <c r="A2528" s="289" t="s">
        <v>4695</v>
      </c>
      <c r="B2528" s="290"/>
      <c r="C2528" s="289" t="s">
        <v>4696</v>
      </c>
      <c r="D2528" s="291" t="s">
        <v>13</v>
      </c>
      <c r="E2528" s="292">
        <v>107.34</v>
      </c>
      <c r="F2528" s="293">
        <v>13.71</v>
      </c>
      <c r="G2528" s="293">
        <v>121.05</v>
      </c>
    </row>
    <row r="2529" spans="1:7" ht="25.5">
      <c r="A2529" s="289" t="s">
        <v>4697</v>
      </c>
      <c r="B2529" s="290"/>
      <c r="C2529" s="289" t="s">
        <v>7870</v>
      </c>
      <c r="D2529" s="291" t="s">
        <v>13</v>
      </c>
      <c r="E2529" s="292">
        <v>308.83999999999997</v>
      </c>
      <c r="F2529" s="293">
        <v>8.56</v>
      </c>
      <c r="G2529" s="293">
        <v>317.39999999999998</v>
      </c>
    </row>
    <row r="2530" spans="1:7">
      <c r="A2530" s="285" t="s">
        <v>4698</v>
      </c>
      <c r="B2530" s="286" t="s">
        <v>4699</v>
      </c>
      <c r="C2530" s="287"/>
      <c r="D2530" s="288"/>
      <c r="E2530" s="294"/>
      <c r="F2530" s="294"/>
      <c r="G2530" s="294"/>
    </row>
    <row r="2531" spans="1:7">
      <c r="A2531" s="289" t="s">
        <v>4700</v>
      </c>
      <c r="B2531" s="290"/>
      <c r="C2531" s="289" t="s">
        <v>4701</v>
      </c>
      <c r="D2531" s="291" t="s">
        <v>13</v>
      </c>
      <c r="E2531" s="292">
        <v>84.66</v>
      </c>
      <c r="F2531" s="293">
        <v>13.71</v>
      </c>
      <c r="G2531" s="293">
        <v>98.37</v>
      </c>
    </row>
    <row r="2532" spans="1:7" ht="25.5">
      <c r="A2532" s="289" t="s">
        <v>4702</v>
      </c>
      <c r="B2532" s="290"/>
      <c r="C2532" s="289" t="s">
        <v>4703</v>
      </c>
      <c r="D2532" s="291" t="s">
        <v>13</v>
      </c>
      <c r="E2532" s="292">
        <v>125.9</v>
      </c>
      <c r="F2532" s="293">
        <v>17.149999999999999</v>
      </c>
      <c r="G2532" s="293">
        <v>143.05000000000001</v>
      </c>
    </row>
    <row r="2533" spans="1:7">
      <c r="A2533" s="285" t="s">
        <v>4704</v>
      </c>
      <c r="B2533" s="286" t="s">
        <v>4705</v>
      </c>
      <c r="C2533" s="287"/>
      <c r="D2533" s="288"/>
      <c r="E2533" s="294"/>
      <c r="F2533" s="294"/>
      <c r="G2533" s="294"/>
    </row>
    <row r="2534" spans="1:7">
      <c r="A2534" s="289" t="s">
        <v>4706</v>
      </c>
      <c r="B2534" s="290"/>
      <c r="C2534" s="289" t="s">
        <v>4707</v>
      </c>
      <c r="D2534" s="291" t="s">
        <v>13</v>
      </c>
      <c r="E2534" s="292">
        <v>86.57</v>
      </c>
      <c r="F2534" s="293">
        <v>27.41</v>
      </c>
      <c r="G2534" s="293">
        <v>113.98</v>
      </c>
    </row>
    <row r="2535" spans="1:7">
      <c r="A2535" s="289" t="s">
        <v>4708</v>
      </c>
      <c r="B2535" s="290"/>
      <c r="C2535" s="289" t="s">
        <v>4709</v>
      </c>
      <c r="D2535" s="291" t="s">
        <v>13</v>
      </c>
      <c r="E2535" s="292">
        <v>42.74</v>
      </c>
      <c r="F2535" s="293">
        <v>27.41</v>
      </c>
      <c r="G2535" s="293">
        <v>70.150000000000006</v>
      </c>
    </row>
    <row r="2536" spans="1:7">
      <c r="A2536" s="289" t="s">
        <v>4710</v>
      </c>
      <c r="B2536" s="290"/>
      <c r="C2536" s="289" t="s">
        <v>4711</v>
      </c>
      <c r="D2536" s="291" t="s">
        <v>13</v>
      </c>
      <c r="E2536" s="292">
        <v>25.33</v>
      </c>
      <c r="F2536" s="293">
        <v>10.29</v>
      </c>
      <c r="G2536" s="293">
        <v>35.619999999999997</v>
      </c>
    </row>
    <row r="2537" spans="1:7">
      <c r="A2537" s="289" t="s">
        <v>4712</v>
      </c>
      <c r="B2537" s="290"/>
      <c r="C2537" s="289" t="s">
        <v>4713</v>
      </c>
      <c r="D2537" s="291" t="s">
        <v>13</v>
      </c>
      <c r="E2537" s="292">
        <v>120.55</v>
      </c>
      <c r="F2537" s="293">
        <v>10.29</v>
      </c>
      <c r="G2537" s="293">
        <v>130.84</v>
      </c>
    </row>
    <row r="2538" spans="1:7">
      <c r="A2538" s="289" t="s">
        <v>4714</v>
      </c>
      <c r="B2538" s="290"/>
      <c r="C2538" s="289" t="s">
        <v>4715</v>
      </c>
      <c r="D2538" s="291" t="s">
        <v>13</v>
      </c>
      <c r="E2538" s="292">
        <v>306.62</v>
      </c>
      <c r="F2538" s="293">
        <v>10.29</v>
      </c>
      <c r="G2538" s="293">
        <v>316.91000000000003</v>
      </c>
    </row>
    <row r="2539" spans="1:7">
      <c r="A2539" s="289" t="s">
        <v>4716</v>
      </c>
      <c r="B2539" s="290"/>
      <c r="C2539" s="289" t="s">
        <v>4717</v>
      </c>
      <c r="D2539" s="291" t="s">
        <v>13</v>
      </c>
      <c r="E2539" s="292">
        <v>2.34</v>
      </c>
      <c r="F2539" s="293">
        <v>1.1100000000000001</v>
      </c>
      <c r="G2539" s="293">
        <v>3.45</v>
      </c>
    </row>
    <row r="2540" spans="1:7">
      <c r="A2540" s="289" t="s">
        <v>4718</v>
      </c>
      <c r="B2540" s="290"/>
      <c r="C2540" s="289" t="s">
        <v>4719</v>
      </c>
      <c r="D2540" s="291" t="s">
        <v>13</v>
      </c>
      <c r="E2540" s="292">
        <v>7.17</v>
      </c>
      <c r="F2540" s="293">
        <v>1.1100000000000001</v>
      </c>
      <c r="G2540" s="293">
        <v>8.2799999999999994</v>
      </c>
    </row>
    <row r="2541" spans="1:7">
      <c r="A2541" s="289" t="s">
        <v>4720</v>
      </c>
      <c r="B2541" s="290"/>
      <c r="C2541" s="289" t="s">
        <v>4721</v>
      </c>
      <c r="D2541" s="291" t="s">
        <v>13</v>
      </c>
      <c r="E2541" s="292">
        <v>39.89</v>
      </c>
      <c r="F2541" s="293">
        <v>13.71</v>
      </c>
      <c r="G2541" s="293">
        <v>53.6</v>
      </c>
    </row>
    <row r="2542" spans="1:7">
      <c r="A2542" s="289" t="s">
        <v>4722</v>
      </c>
      <c r="B2542" s="290"/>
      <c r="C2542" s="289" t="s">
        <v>4723</v>
      </c>
      <c r="D2542" s="291" t="s">
        <v>13</v>
      </c>
      <c r="E2542" s="292">
        <v>5.28</v>
      </c>
      <c r="F2542" s="293">
        <v>6.86</v>
      </c>
      <c r="G2542" s="293">
        <v>12.14</v>
      </c>
    </row>
    <row r="2543" spans="1:7">
      <c r="A2543" s="289" t="s">
        <v>4724</v>
      </c>
      <c r="B2543" s="290"/>
      <c r="C2543" s="289" t="s">
        <v>4725</v>
      </c>
      <c r="D2543" s="291" t="s">
        <v>13</v>
      </c>
      <c r="E2543" s="292">
        <v>6.5</v>
      </c>
      <c r="F2543" s="293">
        <v>6.86</v>
      </c>
      <c r="G2543" s="293">
        <v>13.36</v>
      </c>
    </row>
    <row r="2544" spans="1:7">
      <c r="A2544" s="289" t="s">
        <v>4726</v>
      </c>
      <c r="B2544" s="290"/>
      <c r="C2544" s="289" t="s">
        <v>7871</v>
      </c>
      <c r="D2544" s="291" t="s">
        <v>13</v>
      </c>
      <c r="E2544" s="292">
        <v>359.86</v>
      </c>
      <c r="F2544" s="293">
        <v>34.270000000000003</v>
      </c>
      <c r="G2544" s="293">
        <v>394.13</v>
      </c>
    </row>
    <row r="2545" spans="1:7">
      <c r="A2545" s="289" t="s">
        <v>4727</v>
      </c>
      <c r="B2545" s="290"/>
      <c r="C2545" s="289" t="s">
        <v>4728</v>
      </c>
      <c r="D2545" s="291" t="s">
        <v>13</v>
      </c>
      <c r="E2545" s="292">
        <v>17</v>
      </c>
      <c r="F2545" s="293">
        <v>15.56</v>
      </c>
      <c r="G2545" s="293">
        <v>32.56</v>
      </c>
    </row>
    <row r="2546" spans="1:7">
      <c r="A2546" s="289" t="s">
        <v>4729</v>
      </c>
      <c r="B2546" s="290"/>
      <c r="C2546" s="289" t="s">
        <v>4730</v>
      </c>
      <c r="D2546" s="291" t="s">
        <v>13</v>
      </c>
      <c r="E2546" s="292">
        <v>14.76</v>
      </c>
      <c r="F2546" s="293">
        <v>15.56</v>
      </c>
      <c r="G2546" s="293">
        <v>30.32</v>
      </c>
    </row>
    <row r="2547" spans="1:7">
      <c r="A2547" s="280" t="s">
        <v>4731</v>
      </c>
      <c r="B2547" s="281" t="s">
        <v>4732</v>
      </c>
      <c r="C2547" s="284"/>
      <c r="D2547" s="283"/>
      <c r="E2547" s="295"/>
      <c r="F2547" s="295"/>
      <c r="G2547" s="295"/>
    </row>
    <row r="2548" spans="1:7">
      <c r="A2548" s="285" t="s">
        <v>4733</v>
      </c>
      <c r="B2548" s="286" t="s">
        <v>4734</v>
      </c>
      <c r="C2548" s="287"/>
      <c r="D2548" s="288"/>
      <c r="E2548" s="294"/>
      <c r="F2548" s="294"/>
      <c r="G2548" s="294"/>
    </row>
    <row r="2549" spans="1:7">
      <c r="A2549" s="289" t="s">
        <v>4735</v>
      </c>
      <c r="B2549" s="290"/>
      <c r="C2549" s="289" t="s">
        <v>7872</v>
      </c>
      <c r="D2549" s="291" t="s">
        <v>13</v>
      </c>
      <c r="E2549" s="292">
        <v>17.829999999999998</v>
      </c>
      <c r="F2549" s="293">
        <v>2.79</v>
      </c>
      <c r="G2549" s="293">
        <v>20.62</v>
      </c>
    </row>
    <row r="2550" spans="1:7">
      <c r="A2550" s="289" t="s">
        <v>4736</v>
      </c>
      <c r="B2550" s="290"/>
      <c r="C2550" s="289" t="s">
        <v>7873</v>
      </c>
      <c r="D2550" s="291" t="s">
        <v>13</v>
      </c>
      <c r="E2550" s="292">
        <v>32.49</v>
      </c>
      <c r="F2550" s="293">
        <v>2.79</v>
      </c>
      <c r="G2550" s="293">
        <v>35.28</v>
      </c>
    </row>
    <row r="2551" spans="1:7">
      <c r="A2551" s="289" t="s">
        <v>7874</v>
      </c>
      <c r="B2551" s="290"/>
      <c r="C2551" s="289" t="s">
        <v>7875</v>
      </c>
      <c r="D2551" s="291" t="s">
        <v>13</v>
      </c>
      <c r="E2551" s="292">
        <v>65.66</v>
      </c>
      <c r="F2551" s="293">
        <v>2.79</v>
      </c>
      <c r="G2551" s="293">
        <v>68.45</v>
      </c>
    </row>
    <row r="2552" spans="1:7">
      <c r="A2552" s="289" t="s">
        <v>4737</v>
      </c>
      <c r="B2552" s="290"/>
      <c r="C2552" s="289" t="s">
        <v>4738</v>
      </c>
      <c r="D2552" s="291" t="s">
        <v>13</v>
      </c>
      <c r="E2552" s="292">
        <v>28.18</v>
      </c>
      <c r="F2552" s="293">
        <v>2.79</v>
      </c>
      <c r="G2552" s="293">
        <v>30.97</v>
      </c>
    </row>
    <row r="2553" spans="1:7">
      <c r="A2553" s="285" t="s">
        <v>4739</v>
      </c>
      <c r="B2553" s="286" t="s">
        <v>4740</v>
      </c>
      <c r="C2553" s="287"/>
      <c r="D2553" s="288"/>
      <c r="E2553" s="294"/>
      <c r="F2553" s="294"/>
      <c r="G2553" s="294"/>
    </row>
    <row r="2554" spans="1:7">
      <c r="A2554" s="289" t="s">
        <v>4741</v>
      </c>
      <c r="B2554" s="290"/>
      <c r="C2554" s="289" t="s">
        <v>4742</v>
      </c>
      <c r="D2554" s="291" t="s">
        <v>13</v>
      </c>
      <c r="E2554" s="292">
        <v>4.09</v>
      </c>
      <c r="F2554" s="293">
        <v>2.73</v>
      </c>
      <c r="G2554" s="293">
        <v>6.82</v>
      </c>
    </row>
    <row r="2555" spans="1:7" ht="25.5">
      <c r="A2555" s="289" t="s">
        <v>4743</v>
      </c>
      <c r="B2555" s="290"/>
      <c r="C2555" s="289" t="s">
        <v>4744</v>
      </c>
      <c r="D2555" s="291" t="s">
        <v>81</v>
      </c>
      <c r="E2555" s="292">
        <v>89.85</v>
      </c>
      <c r="F2555" s="293">
        <v>13.71</v>
      </c>
      <c r="G2555" s="293">
        <v>103.56</v>
      </c>
    </row>
    <row r="2556" spans="1:7">
      <c r="A2556" s="285" t="s">
        <v>4745</v>
      </c>
      <c r="B2556" s="286" t="s">
        <v>4746</v>
      </c>
      <c r="C2556" s="287"/>
      <c r="D2556" s="288"/>
      <c r="E2556" s="294"/>
      <c r="F2556" s="294"/>
      <c r="G2556" s="294"/>
    </row>
    <row r="2557" spans="1:7">
      <c r="A2557" s="289" t="s">
        <v>4747</v>
      </c>
      <c r="B2557" s="290"/>
      <c r="C2557" s="289" t="s">
        <v>4748</v>
      </c>
      <c r="D2557" s="291" t="s">
        <v>13</v>
      </c>
      <c r="E2557" s="292">
        <v>103.97</v>
      </c>
      <c r="F2557" s="293">
        <v>2.79</v>
      </c>
      <c r="G2557" s="293">
        <v>106.76</v>
      </c>
    </row>
    <row r="2558" spans="1:7">
      <c r="A2558" s="289" t="s">
        <v>4749</v>
      </c>
      <c r="B2558" s="290"/>
      <c r="C2558" s="289" t="s">
        <v>4750</v>
      </c>
      <c r="D2558" s="291" t="s">
        <v>13</v>
      </c>
      <c r="E2558" s="292">
        <v>113.87</v>
      </c>
      <c r="F2558" s="293">
        <v>2.79</v>
      </c>
      <c r="G2558" s="293">
        <v>116.66</v>
      </c>
    </row>
    <row r="2559" spans="1:7">
      <c r="A2559" s="289" t="s">
        <v>4751</v>
      </c>
      <c r="B2559" s="290"/>
      <c r="C2559" s="289" t="s">
        <v>4752</v>
      </c>
      <c r="D2559" s="291" t="s">
        <v>13</v>
      </c>
      <c r="E2559" s="292">
        <v>68.61</v>
      </c>
      <c r="F2559" s="293">
        <v>2.79</v>
      </c>
      <c r="G2559" s="293">
        <v>71.400000000000006</v>
      </c>
    </row>
    <row r="2560" spans="1:7">
      <c r="A2560" s="285" t="s">
        <v>4753</v>
      </c>
      <c r="B2560" s="286" t="s">
        <v>4754</v>
      </c>
      <c r="C2560" s="287"/>
      <c r="D2560" s="288"/>
      <c r="E2560" s="294"/>
      <c r="F2560" s="294"/>
      <c r="G2560" s="294"/>
    </row>
    <row r="2561" spans="1:7">
      <c r="A2561" s="289" t="s">
        <v>4755</v>
      </c>
      <c r="B2561" s="290"/>
      <c r="C2561" s="289" t="s">
        <v>4756</v>
      </c>
      <c r="D2561" s="291" t="s">
        <v>13</v>
      </c>
      <c r="E2561" s="292">
        <v>23.24</v>
      </c>
      <c r="F2561" s="293">
        <v>2.79</v>
      </c>
      <c r="G2561" s="293">
        <v>26.03</v>
      </c>
    </row>
    <row r="2562" spans="1:7">
      <c r="A2562" s="289" t="s">
        <v>4757</v>
      </c>
      <c r="B2562" s="290"/>
      <c r="C2562" s="289" t="s">
        <v>7876</v>
      </c>
      <c r="D2562" s="291" t="s">
        <v>13</v>
      </c>
      <c r="E2562" s="292">
        <v>8.3699999999999992</v>
      </c>
      <c r="F2562" s="293">
        <v>2.79</v>
      </c>
      <c r="G2562" s="293">
        <v>11.16</v>
      </c>
    </row>
    <row r="2563" spans="1:7">
      <c r="A2563" s="289" t="s">
        <v>4758</v>
      </c>
      <c r="B2563" s="290"/>
      <c r="C2563" s="289" t="s">
        <v>4759</v>
      </c>
      <c r="D2563" s="291" t="s">
        <v>13</v>
      </c>
      <c r="E2563" s="292">
        <v>11.75</v>
      </c>
      <c r="F2563" s="293">
        <v>2.79</v>
      </c>
      <c r="G2563" s="293">
        <v>14.54</v>
      </c>
    </row>
    <row r="2564" spans="1:7">
      <c r="A2564" s="285" t="s">
        <v>4760</v>
      </c>
      <c r="B2564" s="286" t="s">
        <v>4761</v>
      </c>
      <c r="C2564" s="287"/>
      <c r="D2564" s="288"/>
      <c r="E2564" s="294"/>
      <c r="F2564" s="294"/>
      <c r="G2564" s="294"/>
    </row>
    <row r="2565" spans="1:7">
      <c r="A2565" s="289" t="s">
        <v>4762</v>
      </c>
      <c r="B2565" s="290"/>
      <c r="C2565" s="289" t="s">
        <v>4763</v>
      </c>
      <c r="D2565" s="291" t="s">
        <v>13</v>
      </c>
      <c r="E2565" s="292">
        <v>14.91</v>
      </c>
      <c r="F2565" s="293">
        <v>2.79</v>
      </c>
      <c r="G2565" s="293">
        <v>17.7</v>
      </c>
    </row>
    <row r="2566" spans="1:7">
      <c r="A2566" s="289" t="s">
        <v>4764</v>
      </c>
      <c r="B2566" s="290"/>
      <c r="C2566" s="289" t="s">
        <v>4765</v>
      </c>
      <c r="D2566" s="291" t="s">
        <v>13</v>
      </c>
      <c r="E2566" s="292">
        <v>7.5</v>
      </c>
      <c r="F2566" s="293">
        <v>2.79</v>
      </c>
      <c r="G2566" s="293">
        <v>10.29</v>
      </c>
    </row>
    <row r="2567" spans="1:7">
      <c r="A2567" s="289" t="s">
        <v>4766</v>
      </c>
      <c r="B2567" s="290"/>
      <c r="C2567" s="289" t="s">
        <v>4767</v>
      </c>
      <c r="D2567" s="291" t="s">
        <v>13</v>
      </c>
      <c r="E2567" s="292">
        <v>8.44</v>
      </c>
      <c r="F2567" s="293">
        <v>2.79</v>
      </c>
      <c r="G2567" s="293">
        <v>11.23</v>
      </c>
    </row>
    <row r="2568" spans="1:7">
      <c r="A2568" s="289" t="s">
        <v>4768</v>
      </c>
      <c r="B2568" s="290"/>
      <c r="C2568" s="289" t="s">
        <v>4769</v>
      </c>
      <c r="D2568" s="291" t="s">
        <v>13</v>
      </c>
      <c r="E2568" s="292">
        <v>9.5</v>
      </c>
      <c r="F2568" s="293">
        <v>2.79</v>
      </c>
      <c r="G2568" s="293">
        <v>12.29</v>
      </c>
    </row>
    <row r="2569" spans="1:7">
      <c r="A2569" s="289" t="s">
        <v>4770</v>
      </c>
      <c r="B2569" s="290"/>
      <c r="C2569" s="289" t="s">
        <v>4771</v>
      </c>
      <c r="D2569" s="291" t="s">
        <v>13</v>
      </c>
      <c r="E2569" s="292">
        <v>7.89</v>
      </c>
      <c r="F2569" s="293">
        <v>2.79</v>
      </c>
      <c r="G2569" s="293">
        <v>10.68</v>
      </c>
    </row>
    <row r="2570" spans="1:7">
      <c r="A2570" s="289" t="s">
        <v>4772</v>
      </c>
      <c r="B2570" s="290"/>
      <c r="C2570" s="289" t="s">
        <v>4773</v>
      </c>
      <c r="D2570" s="291" t="s">
        <v>13</v>
      </c>
      <c r="E2570" s="292">
        <v>11.09</v>
      </c>
      <c r="F2570" s="293">
        <v>2.79</v>
      </c>
      <c r="G2570" s="293">
        <v>13.88</v>
      </c>
    </row>
    <row r="2571" spans="1:7">
      <c r="A2571" s="289" t="s">
        <v>4774</v>
      </c>
      <c r="B2571" s="290"/>
      <c r="C2571" s="289" t="s">
        <v>4775</v>
      </c>
      <c r="D2571" s="291" t="s">
        <v>13</v>
      </c>
      <c r="E2571" s="292">
        <v>7.1</v>
      </c>
      <c r="F2571" s="293">
        <v>2.79</v>
      </c>
      <c r="G2571" s="293">
        <v>9.89</v>
      </c>
    </row>
    <row r="2572" spans="1:7">
      <c r="A2572" s="289" t="s">
        <v>4776</v>
      </c>
      <c r="B2572" s="290"/>
      <c r="C2572" s="289" t="s">
        <v>4777</v>
      </c>
      <c r="D2572" s="291" t="s">
        <v>13</v>
      </c>
      <c r="E2572" s="292">
        <v>11.32</v>
      </c>
      <c r="F2572" s="293">
        <v>2.79</v>
      </c>
      <c r="G2572" s="293">
        <v>14.11</v>
      </c>
    </row>
    <row r="2573" spans="1:7">
      <c r="A2573" s="289" t="s">
        <v>4778</v>
      </c>
      <c r="B2573" s="290"/>
      <c r="C2573" s="289" t="s">
        <v>4779</v>
      </c>
      <c r="D2573" s="291" t="s">
        <v>13</v>
      </c>
      <c r="E2573" s="292">
        <v>12.01</v>
      </c>
      <c r="F2573" s="293">
        <v>2.79</v>
      </c>
      <c r="G2573" s="293">
        <v>14.8</v>
      </c>
    </row>
    <row r="2574" spans="1:7">
      <c r="A2574" s="289" t="s">
        <v>4780</v>
      </c>
      <c r="B2574" s="290"/>
      <c r="C2574" s="289" t="s">
        <v>4781</v>
      </c>
      <c r="D2574" s="291" t="s">
        <v>13</v>
      </c>
      <c r="E2574" s="292">
        <v>15.47</v>
      </c>
      <c r="F2574" s="293">
        <v>2.79</v>
      </c>
      <c r="G2574" s="293">
        <v>18.260000000000002</v>
      </c>
    </row>
    <row r="2575" spans="1:7">
      <c r="A2575" s="289" t="s">
        <v>4782</v>
      </c>
      <c r="B2575" s="290"/>
      <c r="C2575" s="289" t="s">
        <v>4783</v>
      </c>
      <c r="D2575" s="291" t="s">
        <v>13</v>
      </c>
      <c r="E2575" s="292">
        <v>10.26</v>
      </c>
      <c r="F2575" s="293">
        <v>2.79</v>
      </c>
      <c r="G2575" s="293">
        <v>13.05</v>
      </c>
    </row>
    <row r="2576" spans="1:7">
      <c r="A2576" s="289" t="s">
        <v>4784</v>
      </c>
      <c r="B2576" s="290"/>
      <c r="C2576" s="289" t="s">
        <v>4785</v>
      </c>
      <c r="D2576" s="291" t="s">
        <v>13</v>
      </c>
      <c r="E2576" s="292">
        <v>17.93</v>
      </c>
      <c r="F2576" s="293">
        <v>2.79</v>
      </c>
      <c r="G2576" s="293">
        <v>20.72</v>
      </c>
    </row>
    <row r="2577" spans="1:7">
      <c r="A2577" s="289" t="s">
        <v>4786</v>
      </c>
      <c r="B2577" s="290"/>
      <c r="C2577" s="289" t="s">
        <v>4787</v>
      </c>
      <c r="D2577" s="291" t="s">
        <v>13</v>
      </c>
      <c r="E2577" s="292">
        <v>12.74</v>
      </c>
      <c r="F2577" s="293">
        <v>2.79</v>
      </c>
      <c r="G2577" s="293">
        <v>15.53</v>
      </c>
    </row>
    <row r="2578" spans="1:7">
      <c r="A2578" s="289" t="s">
        <v>4788</v>
      </c>
      <c r="B2578" s="290"/>
      <c r="C2578" s="289" t="s">
        <v>4789</v>
      </c>
      <c r="D2578" s="291" t="s">
        <v>13</v>
      </c>
      <c r="E2578" s="292">
        <v>12.78</v>
      </c>
      <c r="F2578" s="293">
        <v>2.79</v>
      </c>
      <c r="G2578" s="293">
        <v>15.57</v>
      </c>
    </row>
    <row r="2579" spans="1:7">
      <c r="A2579" s="289" t="s">
        <v>4790</v>
      </c>
      <c r="B2579" s="290"/>
      <c r="C2579" s="289" t="s">
        <v>4791</v>
      </c>
      <c r="D2579" s="291" t="s">
        <v>13</v>
      </c>
      <c r="E2579" s="292">
        <v>35.619999999999997</v>
      </c>
      <c r="F2579" s="293">
        <v>2.79</v>
      </c>
      <c r="G2579" s="293">
        <v>38.409999999999997</v>
      </c>
    </row>
    <row r="2580" spans="1:7">
      <c r="A2580" s="289" t="s">
        <v>4792</v>
      </c>
      <c r="B2580" s="290"/>
      <c r="C2580" s="289" t="s">
        <v>4793</v>
      </c>
      <c r="D2580" s="291" t="s">
        <v>13</v>
      </c>
      <c r="E2580" s="292">
        <v>12.19</v>
      </c>
      <c r="F2580" s="293">
        <v>2.79</v>
      </c>
      <c r="G2580" s="293">
        <v>14.98</v>
      </c>
    </row>
    <row r="2581" spans="1:7">
      <c r="A2581" s="285" t="s">
        <v>4794</v>
      </c>
      <c r="B2581" s="286" t="s">
        <v>4795</v>
      </c>
      <c r="C2581" s="287"/>
      <c r="D2581" s="288"/>
      <c r="E2581" s="294"/>
      <c r="F2581" s="294"/>
      <c r="G2581" s="294"/>
    </row>
    <row r="2582" spans="1:7">
      <c r="A2582" s="289" t="s">
        <v>4796</v>
      </c>
      <c r="B2582" s="290"/>
      <c r="C2582" s="289" t="s">
        <v>7877</v>
      </c>
      <c r="D2582" s="291" t="s">
        <v>13</v>
      </c>
      <c r="E2582" s="292">
        <v>18.77</v>
      </c>
      <c r="F2582" s="293">
        <v>6.86</v>
      </c>
      <c r="G2582" s="293">
        <v>25.63</v>
      </c>
    </row>
    <row r="2583" spans="1:7" ht="25.5">
      <c r="A2583" s="289" t="s">
        <v>4797</v>
      </c>
      <c r="B2583" s="290"/>
      <c r="C2583" s="289" t="s">
        <v>4798</v>
      </c>
      <c r="D2583" s="291" t="s">
        <v>13</v>
      </c>
      <c r="E2583" s="292">
        <v>77.67</v>
      </c>
      <c r="F2583" s="293">
        <v>6.86</v>
      </c>
      <c r="G2583" s="293">
        <v>84.53</v>
      </c>
    </row>
    <row r="2584" spans="1:7" ht="25.5">
      <c r="A2584" s="289" t="s">
        <v>4799</v>
      </c>
      <c r="B2584" s="290"/>
      <c r="C2584" s="289" t="s">
        <v>4800</v>
      </c>
      <c r="D2584" s="291" t="s">
        <v>13</v>
      </c>
      <c r="E2584" s="292">
        <v>102.56</v>
      </c>
      <c r="F2584" s="293">
        <v>6.86</v>
      </c>
      <c r="G2584" s="293">
        <v>109.42</v>
      </c>
    </row>
    <row r="2585" spans="1:7" ht="25.5">
      <c r="A2585" s="289" t="s">
        <v>4801</v>
      </c>
      <c r="B2585" s="290"/>
      <c r="C2585" s="289" t="s">
        <v>4802</v>
      </c>
      <c r="D2585" s="291" t="s">
        <v>13</v>
      </c>
      <c r="E2585" s="292">
        <v>139.80000000000001</v>
      </c>
      <c r="F2585" s="293">
        <v>6.86</v>
      </c>
      <c r="G2585" s="293">
        <v>146.66</v>
      </c>
    </row>
    <row r="2586" spans="1:7" ht="25.5">
      <c r="A2586" s="289" t="s">
        <v>4803</v>
      </c>
      <c r="B2586" s="290"/>
      <c r="C2586" s="289" t="s">
        <v>4804</v>
      </c>
      <c r="D2586" s="291" t="s">
        <v>13</v>
      </c>
      <c r="E2586" s="292">
        <v>360.87</v>
      </c>
      <c r="F2586" s="293">
        <v>6.86</v>
      </c>
      <c r="G2586" s="293">
        <v>367.73</v>
      </c>
    </row>
    <row r="2587" spans="1:7" ht="25.5">
      <c r="A2587" s="289" t="s">
        <v>4805</v>
      </c>
      <c r="B2587" s="290"/>
      <c r="C2587" s="289" t="s">
        <v>4806</v>
      </c>
      <c r="D2587" s="291" t="s">
        <v>13</v>
      </c>
      <c r="E2587" s="292">
        <v>75.849999999999994</v>
      </c>
      <c r="F2587" s="293">
        <v>6.86</v>
      </c>
      <c r="G2587" s="293">
        <v>82.71</v>
      </c>
    </row>
    <row r="2588" spans="1:7" ht="25.5">
      <c r="A2588" s="289" t="s">
        <v>4807</v>
      </c>
      <c r="B2588" s="290"/>
      <c r="C2588" s="289" t="s">
        <v>4808</v>
      </c>
      <c r="D2588" s="291" t="s">
        <v>13</v>
      </c>
      <c r="E2588" s="292">
        <v>103.2</v>
      </c>
      <c r="F2588" s="293">
        <v>6.86</v>
      </c>
      <c r="G2588" s="293">
        <v>110.06</v>
      </c>
    </row>
    <row r="2589" spans="1:7" ht="25.5">
      <c r="A2589" s="289" t="s">
        <v>4809</v>
      </c>
      <c r="B2589" s="290"/>
      <c r="C2589" s="289" t="s">
        <v>4810</v>
      </c>
      <c r="D2589" s="291" t="s">
        <v>13</v>
      </c>
      <c r="E2589" s="292">
        <v>99.59</v>
      </c>
      <c r="F2589" s="293">
        <v>6.86</v>
      </c>
      <c r="G2589" s="293">
        <v>106.45</v>
      </c>
    </row>
    <row r="2590" spans="1:7" ht="25.5">
      <c r="A2590" s="289" t="s">
        <v>4811</v>
      </c>
      <c r="B2590" s="290"/>
      <c r="C2590" s="289" t="s">
        <v>4812</v>
      </c>
      <c r="D2590" s="291" t="s">
        <v>13</v>
      </c>
      <c r="E2590" s="292">
        <v>112.74</v>
      </c>
      <c r="F2590" s="293">
        <v>6.86</v>
      </c>
      <c r="G2590" s="293">
        <v>119.6</v>
      </c>
    </row>
    <row r="2591" spans="1:7">
      <c r="A2591" s="285" t="s">
        <v>4813</v>
      </c>
      <c r="B2591" s="286" t="s">
        <v>4814</v>
      </c>
      <c r="C2591" s="287"/>
      <c r="D2591" s="288"/>
      <c r="E2591" s="294"/>
      <c r="F2591" s="294"/>
      <c r="G2591" s="294"/>
    </row>
    <row r="2592" spans="1:7" ht="25.5">
      <c r="A2592" s="289" t="s">
        <v>4815</v>
      </c>
      <c r="B2592" s="290"/>
      <c r="C2592" s="289" t="s">
        <v>4816</v>
      </c>
      <c r="D2592" s="291" t="s">
        <v>13</v>
      </c>
      <c r="E2592" s="292">
        <v>27.98</v>
      </c>
      <c r="F2592" s="293">
        <v>13.71</v>
      </c>
      <c r="G2592" s="293">
        <v>41.69</v>
      </c>
    </row>
    <row r="2593" spans="1:7" ht="25.5">
      <c r="A2593" s="289" t="s">
        <v>4817</v>
      </c>
      <c r="B2593" s="290"/>
      <c r="C2593" s="289" t="s">
        <v>4818</v>
      </c>
      <c r="D2593" s="291" t="s">
        <v>13</v>
      </c>
      <c r="E2593" s="292">
        <v>60.5</v>
      </c>
      <c r="F2593" s="293">
        <v>6.86</v>
      </c>
      <c r="G2593" s="293">
        <v>67.36</v>
      </c>
    </row>
    <row r="2594" spans="1:7" ht="25.5">
      <c r="A2594" s="289" t="s">
        <v>4819</v>
      </c>
      <c r="B2594" s="290"/>
      <c r="C2594" s="289" t="s">
        <v>4820</v>
      </c>
      <c r="D2594" s="291" t="s">
        <v>13</v>
      </c>
      <c r="E2594" s="292">
        <v>31.34</v>
      </c>
      <c r="F2594" s="293">
        <v>13.71</v>
      </c>
      <c r="G2594" s="293">
        <v>45.05</v>
      </c>
    </row>
    <row r="2595" spans="1:7" ht="25.5">
      <c r="A2595" s="289" t="s">
        <v>4821</v>
      </c>
      <c r="B2595" s="290"/>
      <c r="C2595" s="289" t="s">
        <v>4822</v>
      </c>
      <c r="D2595" s="291" t="s">
        <v>13</v>
      </c>
      <c r="E2595" s="292">
        <v>84.34</v>
      </c>
      <c r="F2595" s="293">
        <v>13.71</v>
      </c>
      <c r="G2595" s="293">
        <v>98.05</v>
      </c>
    </row>
    <row r="2596" spans="1:7" ht="25.5">
      <c r="A2596" s="289" t="s">
        <v>4823</v>
      </c>
      <c r="B2596" s="290"/>
      <c r="C2596" s="289" t="s">
        <v>4824</v>
      </c>
      <c r="D2596" s="291" t="s">
        <v>13</v>
      </c>
      <c r="E2596" s="292">
        <v>22.61</v>
      </c>
      <c r="F2596" s="293">
        <v>6.86</v>
      </c>
      <c r="G2596" s="293">
        <v>29.47</v>
      </c>
    </row>
    <row r="2597" spans="1:7" ht="25.5">
      <c r="A2597" s="289" t="s">
        <v>4825</v>
      </c>
      <c r="B2597" s="290"/>
      <c r="C2597" s="289" t="s">
        <v>4826</v>
      </c>
      <c r="D2597" s="291" t="s">
        <v>13</v>
      </c>
      <c r="E2597" s="292">
        <v>29.65</v>
      </c>
      <c r="F2597" s="293">
        <v>13.71</v>
      </c>
      <c r="G2597" s="293">
        <v>43.36</v>
      </c>
    </row>
    <row r="2598" spans="1:7">
      <c r="A2598" s="285" t="s">
        <v>4827</v>
      </c>
      <c r="B2598" s="286" t="s">
        <v>4828</v>
      </c>
      <c r="C2598" s="287"/>
      <c r="D2598" s="288"/>
      <c r="E2598" s="294"/>
      <c r="F2598" s="294"/>
      <c r="G2598" s="294"/>
    </row>
    <row r="2599" spans="1:7">
      <c r="A2599" s="289" t="s">
        <v>4829</v>
      </c>
      <c r="B2599" s="290"/>
      <c r="C2599" s="289" t="s">
        <v>7878</v>
      </c>
      <c r="D2599" s="291" t="s">
        <v>13</v>
      </c>
      <c r="E2599" s="292">
        <v>37.479999999999997</v>
      </c>
      <c r="F2599" s="293">
        <v>48.21</v>
      </c>
      <c r="G2599" s="293">
        <v>85.69</v>
      </c>
    </row>
    <row r="2600" spans="1:7">
      <c r="A2600" s="289" t="s">
        <v>4830</v>
      </c>
      <c r="B2600" s="290"/>
      <c r="C2600" s="289" t="s">
        <v>4831</v>
      </c>
      <c r="D2600" s="291" t="s">
        <v>13</v>
      </c>
      <c r="E2600" s="292">
        <v>509.5</v>
      </c>
      <c r="F2600" s="293">
        <v>48.21</v>
      </c>
      <c r="G2600" s="293">
        <v>557.71</v>
      </c>
    </row>
    <row r="2601" spans="1:7">
      <c r="A2601" s="289" t="s">
        <v>4832</v>
      </c>
      <c r="B2601" s="290"/>
      <c r="C2601" s="289" t="s">
        <v>4833</v>
      </c>
      <c r="D2601" s="291" t="s">
        <v>13</v>
      </c>
      <c r="E2601" s="292">
        <v>218.26</v>
      </c>
      <c r="F2601" s="293">
        <v>48.21</v>
      </c>
      <c r="G2601" s="293">
        <v>266.47000000000003</v>
      </c>
    </row>
    <row r="2602" spans="1:7">
      <c r="A2602" s="289" t="s">
        <v>4834</v>
      </c>
      <c r="B2602" s="290"/>
      <c r="C2602" s="289" t="s">
        <v>4835</v>
      </c>
      <c r="D2602" s="291" t="s">
        <v>13</v>
      </c>
      <c r="E2602" s="292">
        <v>1278.7</v>
      </c>
      <c r="F2602" s="293">
        <v>209.33</v>
      </c>
      <c r="G2602" s="293">
        <v>1488.03</v>
      </c>
    </row>
    <row r="2603" spans="1:7">
      <c r="A2603" s="289" t="s">
        <v>4836</v>
      </c>
      <c r="B2603" s="290"/>
      <c r="C2603" s="289" t="s">
        <v>4837</v>
      </c>
      <c r="D2603" s="291" t="s">
        <v>13</v>
      </c>
      <c r="E2603" s="292">
        <v>1584.37</v>
      </c>
      <c r="F2603" s="293">
        <v>77.45</v>
      </c>
      <c r="G2603" s="293">
        <v>1661.82</v>
      </c>
    </row>
    <row r="2604" spans="1:7">
      <c r="A2604" s="289" t="s">
        <v>4838</v>
      </c>
      <c r="B2604" s="290"/>
      <c r="C2604" s="289" t="s">
        <v>4839</v>
      </c>
      <c r="D2604" s="291" t="s">
        <v>13</v>
      </c>
      <c r="E2604" s="292">
        <v>1262.5</v>
      </c>
      <c r="F2604" s="293">
        <v>77.45</v>
      </c>
      <c r="G2604" s="293">
        <v>1339.95</v>
      </c>
    </row>
    <row r="2605" spans="1:7" ht="25.5">
      <c r="A2605" s="289" t="s">
        <v>4840</v>
      </c>
      <c r="B2605" s="290"/>
      <c r="C2605" s="289" t="s">
        <v>4841</v>
      </c>
      <c r="D2605" s="291" t="s">
        <v>13</v>
      </c>
      <c r="E2605" s="292">
        <v>406.06</v>
      </c>
      <c r="F2605" s="293">
        <v>49.93</v>
      </c>
      <c r="G2605" s="293">
        <v>455.99</v>
      </c>
    </row>
    <row r="2606" spans="1:7" ht="25.5">
      <c r="A2606" s="289" t="s">
        <v>4842</v>
      </c>
      <c r="B2606" s="290"/>
      <c r="C2606" s="289" t="s">
        <v>4843</v>
      </c>
      <c r="D2606" s="291" t="s">
        <v>13</v>
      </c>
      <c r="E2606" s="292">
        <v>484.36</v>
      </c>
      <c r="F2606" s="293">
        <v>49.93</v>
      </c>
      <c r="G2606" s="293">
        <v>534.29</v>
      </c>
    </row>
    <row r="2607" spans="1:7">
      <c r="A2607" s="289" t="s">
        <v>4844</v>
      </c>
      <c r="B2607" s="290"/>
      <c r="C2607" s="289" t="s">
        <v>4845</v>
      </c>
      <c r="D2607" s="291" t="s">
        <v>13</v>
      </c>
      <c r="E2607" s="292">
        <v>888.09</v>
      </c>
      <c r="F2607" s="293">
        <v>77.45</v>
      </c>
      <c r="G2607" s="293">
        <v>965.54</v>
      </c>
    </row>
    <row r="2608" spans="1:7" ht="25.5">
      <c r="A2608" s="289" t="s">
        <v>4846</v>
      </c>
      <c r="B2608" s="290"/>
      <c r="C2608" s="289" t="s">
        <v>4847</v>
      </c>
      <c r="D2608" s="291" t="s">
        <v>13</v>
      </c>
      <c r="E2608" s="292">
        <v>852.44</v>
      </c>
      <c r="F2608" s="293">
        <v>347.17</v>
      </c>
      <c r="G2608" s="293">
        <v>1199.6099999999999</v>
      </c>
    </row>
    <row r="2609" spans="1:7">
      <c r="A2609" s="289" t="s">
        <v>4848</v>
      </c>
      <c r="B2609" s="290"/>
      <c r="C2609" s="289" t="s">
        <v>4849</v>
      </c>
      <c r="D2609" s="291" t="s">
        <v>13</v>
      </c>
      <c r="E2609" s="292">
        <v>630.61</v>
      </c>
      <c r="F2609" s="293">
        <v>77.45</v>
      </c>
      <c r="G2609" s="293">
        <v>708.06</v>
      </c>
    </row>
    <row r="2610" spans="1:7">
      <c r="A2610" s="285" t="s">
        <v>4850</v>
      </c>
      <c r="B2610" s="286" t="s">
        <v>4851</v>
      </c>
      <c r="C2610" s="287"/>
      <c r="D2610" s="288"/>
      <c r="E2610" s="294"/>
      <c r="F2610" s="294"/>
      <c r="G2610" s="294"/>
    </row>
    <row r="2611" spans="1:7">
      <c r="A2611" s="289" t="s">
        <v>4852</v>
      </c>
      <c r="B2611" s="290"/>
      <c r="C2611" s="289" t="s">
        <v>4853</v>
      </c>
      <c r="D2611" s="291" t="s">
        <v>13</v>
      </c>
      <c r="E2611" s="292">
        <v>481.54</v>
      </c>
      <c r="F2611" s="293">
        <v>24.11</v>
      </c>
      <c r="G2611" s="293">
        <v>505.65</v>
      </c>
    </row>
    <row r="2612" spans="1:7">
      <c r="A2612" s="289" t="s">
        <v>4854</v>
      </c>
      <c r="B2612" s="290"/>
      <c r="C2612" s="289" t="s">
        <v>4855</v>
      </c>
      <c r="D2612" s="291" t="s">
        <v>13</v>
      </c>
      <c r="E2612" s="292">
        <v>73.19</v>
      </c>
      <c r="F2612" s="293">
        <v>10.29</v>
      </c>
      <c r="G2612" s="293">
        <v>83.48</v>
      </c>
    </row>
    <row r="2613" spans="1:7">
      <c r="A2613" s="289" t="s">
        <v>4856</v>
      </c>
      <c r="B2613" s="290"/>
      <c r="C2613" s="289" t="s">
        <v>4857</v>
      </c>
      <c r="D2613" s="291" t="s">
        <v>13</v>
      </c>
      <c r="E2613" s="292">
        <v>339.59</v>
      </c>
      <c r="F2613" s="293">
        <v>24.11</v>
      </c>
      <c r="G2613" s="293">
        <v>363.7</v>
      </c>
    </row>
    <row r="2614" spans="1:7" ht="25.5">
      <c r="A2614" s="289" t="s">
        <v>4858</v>
      </c>
      <c r="B2614" s="290"/>
      <c r="C2614" s="289" t="s">
        <v>4859</v>
      </c>
      <c r="D2614" s="291" t="s">
        <v>13</v>
      </c>
      <c r="E2614" s="292">
        <v>288.27999999999997</v>
      </c>
      <c r="F2614" s="293">
        <v>24.11</v>
      </c>
      <c r="G2614" s="293">
        <v>312.39</v>
      </c>
    </row>
    <row r="2615" spans="1:7">
      <c r="A2615" s="289" t="s">
        <v>4860</v>
      </c>
      <c r="B2615" s="290"/>
      <c r="C2615" s="289" t="s">
        <v>4861</v>
      </c>
      <c r="D2615" s="291" t="s">
        <v>13</v>
      </c>
      <c r="E2615" s="292">
        <v>64.3</v>
      </c>
      <c r="F2615" s="293">
        <v>10.29</v>
      </c>
      <c r="G2615" s="293">
        <v>74.59</v>
      </c>
    </row>
    <row r="2616" spans="1:7">
      <c r="A2616" s="289" t="s">
        <v>4862</v>
      </c>
      <c r="B2616" s="290"/>
      <c r="C2616" s="289" t="s">
        <v>4863</v>
      </c>
      <c r="D2616" s="291" t="s">
        <v>13</v>
      </c>
      <c r="E2616" s="292">
        <v>78.72</v>
      </c>
      <c r="F2616" s="293">
        <v>10.29</v>
      </c>
      <c r="G2616" s="293">
        <v>89.01</v>
      </c>
    </row>
    <row r="2617" spans="1:7">
      <c r="A2617" s="289" t="s">
        <v>7879</v>
      </c>
      <c r="B2617" s="290"/>
      <c r="C2617" s="289" t="s">
        <v>7880</v>
      </c>
      <c r="D2617" s="291" t="s">
        <v>13</v>
      </c>
      <c r="E2617" s="292">
        <v>4188.78</v>
      </c>
      <c r="F2617" s="293">
        <v>115.59</v>
      </c>
      <c r="G2617" s="293">
        <v>4304.37</v>
      </c>
    </row>
    <row r="2618" spans="1:7" ht="25.5">
      <c r="A2618" s="289" t="s">
        <v>7881</v>
      </c>
      <c r="B2618" s="290"/>
      <c r="C2618" s="289" t="s">
        <v>8212</v>
      </c>
      <c r="D2618" s="291" t="s">
        <v>13</v>
      </c>
      <c r="E2618" s="292">
        <v>1160.8499999999999</v>
      </c>
      <c r="F2618" s="293">
        <v>24.11</v>
      </c>
      <c r="G2618" s="293">
        <v>1184.96</v>
      </c>
    </row>
    <row r="2619" spans="1:7" ht="25.5">
      <c r="A2619" s="289" t="s">
        <v>7882</v>
      </c>
      <c r="B2619" s="290"/>
      <c r="C2619" s="289" t="s">
        <v>7883</v>
      </c>
      <c r="D2619" s="291" t="s">
        <v>13</v>
      </c>
      <c r="E2619" s="292">
        <v>739.61</v>
      </c>
      <c r="F2619" s="293">
        <v>24.11</v>
      </c>
      <c r="G2619" s="293">
        <v>763.72</v>
      </c>
    </row>
    <row r="2620" spans="1:7" ht="25.5">
      <c r="A2620" s="289" t="s">
        <v>7884</v>
      </c>
      <c r="B2620" s="290"/>
      <c r="C2620" s="289" t="s">
        <v>7885</v>
      </c>
      <c r="D2620" s="291" t="s">
        <v>13</v>
      </c>
      <c r="E2620" s="292">
        <v>856.22</v>
      </c>
      <c r="F2620" s="293">
        <v>24.11</v>
      </c>
      <c r="G2620" s="293">
        <v>880.33</v>
      </c>
    </row>
    <row r="2621" spans="1:7">
      <c r="A2621" s="285" t="s">
        <v>4864</v>
      </c>
      <c r="B2621" s="286" t="s">
        <v>4865</v>
      </c>
      <c r="C2621" s="287"/>
      <c r="D2621" s="288"/>
      <c r="E2621" s="294"/>
      <c r="F2621" s="294"/>
      <c r="G2621" s="294"/>
    </row>
    <row r="2622" spans="1:7" ht="25.5">
      <c r="A2622" s="289" t="s">
        <v>4866</v>
      </c>
      <c r="B2622" s="290"/>
      <c r="C2622" s="289" t="s">
        <v>4867</v>
      </c>
      <c r="D2622" s="291" t="s">
        <v>13</v>
      </c>
      <c r="E2622" s="292">
        <v>880.8</v>
      </c>
      <c r="F2622" s="293">
        <v>17.149999999999999</v>
      </c>
      <c r="G2622" s="293">
        <v>897.95</v>
      </c>
    </row>
    <row r="2623" spans="1:7" ht="25.5">
      <c r="A2623" s="289" t="s">
        <v>4868</v>
      </c>
      <c r="B2623" s="290"/>
      <c r="C2623" s="289" t="s">
        <v>7886</v>
      </c>
      <c r="D2623" s="291" t="s">
        <v>13</v>
      </c>
      <c r="E2623" s="292">
        <v>775.71</v>
      </c>
      <c r="F2623" s="293">
        <v>17.149999999999999</v>
      </c>
      <c r="G2623" s="293">
        <v>792.86</v>
      </c>
    </row>
    <row r="2624" spans="1:7" ht="25.5">
      <c r="A2624" s="289" t="s">
        <v>4869</v>
      </c>
      <c r="B2624" s="290"/>
      <c r="C2624" s="289" t="s">
        <v>4870</v>
      </c>
      <c r="D2624" s="291" t="s">
        <v>13</v>
      </c>
      <c r="E2624" s="292">
        <v>508.18</v>
      </c>
      <c r="F2624" s="293">
        <v>17.149999999999999</v>
      </c>
      <c r="G2624" s="293">
        <v>525.33000000000004</v>
      </c>
    </row>
    <row r="2625" spans="1:7" ht="25.5">
      <c r="A2625" s="289" t="s">
        <v>4871</v>
      </c>
      <c r="B2625" s="290"/>
      <c r="C2625" s="289" t="s">
        <v>4872</v>
      </c>
      <c r="D2625" s="291" t="s">
        <v>13</v>
      </c>
      <c r="E2625" s="292">
        <v>283.24</v>
      </c>
      <c r="F2625" s="293">
        <v>17.149999999999999</v>
      </c>
      <c r="G2625" s="293">
        <v>300.39</v>
      </c>
    </row>
    <row r="2626" spans="1:7" ht="25.5">
      <c r="A2626" s="289" t="s">
        <v>4873</v>
      </c>
      <c r="B2626" s="290"/>
      <c r="C2626" s="289" t="s">
        <v>4874</v>
      </c>
      <c r="D2626" s="291" t="s">
        <v>13</v>
      </c>
      <c r="E2626" s="292">
        <v>526.88</v>
      </c>
      <c r="F2626" s="293">
        <v>17.149999999999999</v>
      </c>
      <c r="G2626" s="293">
        <v>544.03</v>
      </c>
    </row>
    <row r="2627" spans="1:7" ht="25.5">
      <c r="A2627" s="289" t="s">
        <v>7887</v>
      </c>
      <c r="B2627" s="290"/>
      <c r="C2627" s="289" t="s">
        <v>7888</v>
      </c>
      <c r="D2627" s="291" t="s">
        <v>13</v>
      </c>
      <c r="E2627" s="292">
        <v>891.34</v>
      </c>
      <c r="F2627" s="293">
        <v>17.149999999999999</v>
      </c>
      <c r="G2627" s="293">
        <v>908.49</v>
      </c>
    </row>
    <row r="2628" spans="1:7">
      <c r="A2628" s="285" t="s">
        <v>4875</v>
      </c>
      <c r="B2628" s="286" t="s">
        <v>4876</v>
      </c>
      <c r="C2628" s="287"/>
      <c r="D2628" s="288"/>
      <c r="E2628" s="294"/>
      <c r="F2628" s="294"/>
      <c r="G2628" s="294"/>
    </row>
    <row r="2629" spans="1:7">
      <c r="A2629" s="289" t="s">
        <v>4877</v>
      </c>
      <c r="B2629" s="290"/>
      <c r="C2629" s="289" t="s">
        <v>7889</v>
      </c>
      <c r="D2629" s="291" t="s">
        <v>13</v>
      </c>
      <c r="E2629" s="292">
        <v>209.37</v>
      </c>
      <c r="F2629" s="293">
        <v>13.71</v>
      </c>
      <c r="G2629" s="293">
        <v>223.08</v>
      </c>
    </row>
    <row r="2630" spans="1:7" ht="25.5">
      <c r="A2630" s="289" t="s">
        <v>4878</v>
      </c>
      <c r="B2630" s="290"/>
      <c r="C2630" s="289" t="s">
        <v>4879</v>
      </c>
      <c r="D2630" s="291" t="s">
        <v>13</v>
      </c>
      <c r="E2630" s="292">
        <v>131.61000000000001</v>
      </c>
      <c r="F2630" s="293">
        <v>13.71</v>
      </c>
      <c r="G2630" s="293">
        <v>145.32</v>
      </c>
    </row>
    <row r="2631" spans="1:7" ht="25.5">
      <c r="A2631" s="289" t="s">
        <v>4880</v>
      </c>
      <c r="B2631" s="290"/>
      <c r="C2631" s="289" t="s">
        <v>4881</v>
      </c>
      <c r="D2631" s="291" t="s">
        <v>13</v>
      </c>
      <c r="E2631" s="292">
        <v>150.27000000000001</v>
      </c>
      <c r="F2631" s="293">
        <v>13.71</v>
      </c>
      <c r="G2631" s="293">
        <v>163.98</v>
      </c>
    </row>
    <row r="2632" spans="1:7">
      <c r="A2632" s="289" t="s">
        <v>7890</v>
      </c>
      <c r="B2632" s="290"/>
      <c r="C2632" s="289" t="s">
        <v>7891</v>
      </c>
      <c r="D2632" s="291" t="s">
        <v>13</v>
      </c>
      <c r="E2632" s="292">
        <v>131.02000000000001</v>
      </c>
      <c r="F2632" s="293">
        <v>13.71</v>
      </c>
      <c r="G2632" s="293">
        <v>144.72999999999999</v>
      </c>
    </row>
    <row r="2633" spans="1:7" ht="25.5">
      <c r="A2633" s="289" t="s">
        <v>4882</v>
      </c>
      <c r="B2633" s="290"/>
      <c r="C2633" s="289" t="s">
        <v>4883</v>
      </c>
      <c r="D2633" s="291" t="s">
        <v>13</v>
      </c>
      <c r="E2633" s="292">
        <v>68.790000000000006</v>
      </c>
      <c r="F2633" s="293">
        <v>13.71</v>
      </c>
      <c r="G2633" s="293">
        <v>82.5</v>
      </c>
    </row>
    <row r="2634" spans="1:7">
      <c r="A2634" s="285" t="s">
        <v>4884</v>
      </c>
      <c r="B2634" s="286" t="s">
        <v>4885</v>
      </c>
      <c r="C2634" s="287"/>
      <c r="D2634" s="288"/>
      <c r="E2634" s="294"/>
      <c r="F2634" s="294"/>
      <c r="G2634" s="294"/>
    </row>
    <row r="2635" spans="1:7" ht="25.5">
      <c r="A2635" s="289" t="s">
        <v>4886</v>
      </c>
      <c r="B2635" s="290"/>
      <c r="C2635" s="289" t="s">
        <v>7892</v>
      </c>
      <c r="D2635" s="291" t="s">
        <v>13</v>
      </c>
      <c r="E2635" s="292">
        <v>125.62</v>
      </c>
      <c r="F2635" s="293">
        <v>13.71</v>
      </c>
      <c r="G2635" s="293">
        <v>139.33000000000001</v>
      </c>
    </row>
    <row r="2636" spans="1:7" ht="25.5">
      <c r="A2636" s="289" t="s">
        <v>4887</v>
      </c>
      <c r="B2636" s="290"/>
      <c r="C2636" s="289" t="s">
        <v>4888</v>
      </c>
      <c r="D2636" s="291" t="s">
        <v>13</v>
      </c>
      <c r="E2636" s="292">
        <v>63.42</v>
      </c>
      <c r="F2636" s="293">
        <v>13.71</v>
      </c>
      <c r="G2636" s="293">
        <v>77.13</v>
      </c>
    </row>
    <row r="2637" spans="1:7" ht="25.5">
      <c r="A2637" s="289" t="s">
        <v>4889</v>
      </c>
      <c r="B2637" s="290"/>
      <c r="C2637" s="289" t="s">
        <v>7893</v>
      </c>
      <c r="D2637" s="291" t="s">
        <v>13</v>
      </c>
      <c r="E2637" s="292">
        <v>130.25</v>
      </c>
      <c r="F2637" s="293">
        <v>13.71</v>
      </c>
      <c r="G2637" s="293">
        <v>143.96</v>
      </c>
    </row>
    <row r="2638" spans="1:7" ht="25.5">
      <c r="A2638" s="289" t="s">
        <v>4890</v>
      </c>
      <c r="B2638" s="290"/>
      <c r="C2638" s="289" t="s">
        <v>7894</v>
      </c>
      <c r="D2638" s="291" t="s">
        <v>13</v>
      </c>
      <c r="E2638" s="292">
        <v>127.86</v>
      </c>
      <c r="F2638" s="293">
        <v>10.29</v>
      </c>
      <c r="G2638" s="293">
        <v>138.15</v>
      </c>
    </row>
    <row r="2639" spans="1:7" ht="25.5">
      <c r="A2639" s="289" t="s">
        <v>4891</v>
      </c>
      <c r="B2639" s="290"/>
      <c r="C2639" s="289" t="s">
        <v>4892</v>
      </c>
      <c r="D2639" s="291" t="s">
        <v>13</v>
      </c>
      <c r="E2639" s="292">
        <v>54.81</v>
      </c>
      <c r="F2639" s="293">
        <v>17.149999999999999</v>
      </c>
      <c r="G2639" s="293">
        <v>71.959999999999994</v>
      </c>
    </row>
    <row r="2640" spans="1:7" ht="25.5">
      <c r="A2640" s="289" t="s">
        <v>4893</v>
      </c>
      <c r="B2640" s="290"/>
      <c r="C2640" s="289" t="s">
        <v>4894</v>
      </c>
      <c r="D2640" s="291" t="s">
        <v>13</v>
      </c>
      <c r="E2640" s="292">
        <v>84.56</v>
      </c>
      <c r="F2640" s="293">
        <v>13.71</v>
      </c>
      <c r="G2640" s="293">
        <v>98.27</v>
      </c>
    </row>
    <row r="2641" spans="1:7" ht="25.5">
      <c r="A2641" s="289" t="s">
        <v>4895</v>
      </c>
      <c r="B2641" s="290"/>
      <c r="C2641" s="289" t="s">
        <v>4896</v>
      </c>
      <c r="D2641" s="291" t="s">
        <v>13</v>
      </c>
      <c r="E2641" s="292">
        <v>106.95</v>
      </c>
      <c r="F2641" s="293">
        <v>13.71</v>
      </c>
      <c r="G2641" s="293">
        <v>120.66</v>
      </c>
    </row>
    <row r="2642" spans="1:7" ht="25.5">
      <c r="A2642" s="289" t="s">
        <v>4897</v>
      </c>
      <c r="B2642" s="290"/>
      <c r="C2642" s="289" t="s">
        <v>4898</v>
      </c>
      <c r="D2642" s="291" t="s">
        <v>13</v>
      </c>
      <c r="E2642" s="292">
        <v>147.05000000000001</v>
      </c>
      <c r="F2642" s="293">
        <v>13.71</v>
      </c>
      <c r="G2642" s="293">
        <v>160.76</v>
      </c>
    </row>
    <row r="2643" spans="1:7" ht="25.5">
      <c r="A2643" s="289" t="s">
        <v>4899</v>
      </c>
      <c r="B2643" s="290"/>
      <c r="C2643" s="289" t="s">
        <v>4900</v>
      </c>
      <c r="D2643" s="291" t="s">
        <v>13</v>
      </c>
      <c r="E2643" s="292">
        <v>109.91</v>
      </c>
      <c r="F2643" s="293">
        <v>10.29</v>
      </c>
      <c r="G2643" s="293">
        <v>120.2</v>
      </c>
    </row>
    <row r="2644" spans="1:7" ht="25.5">
      <c r="A2644" s="289" t="s">
        <v>4901</v>
      </c>
      <c r="B2644" s="290"/>
      <c r="C2644" s="289" t="s">
        <v>4902</v>
      </c>
      <c r="D2644" s="291" t="s">
        <v>13</v>
      </c>
      <c r="E2644" s="292">
        <v>46.08</v>
      </c>
      <c r="F2644" s="293">
        <v>10.29</v>
      </c>
      <c r="G2644" s="293">
        <v>56.37</v>
      </c>
    </row>
    <row r="2645" spans="1:7" ht="25.5">
      <c r="A2645" s="289" t="s">
        <v>4903</v>
      </c>
      <c r="B2645" s="290"/>
      <c r="C2645" s="289" t="s">
        <v>4904</v>
      </c>
      <c r="D2645" s="291" t="s">
        <v>13</v>
      </c>
      <c r="E2645" s="292">
        <v>119.23</v>
      </c>
      <c r="F2645" s="293">
        <v>13.71</v>
      </c>
      <c r="G2645" s="293">
        <v>132.94</v>
      </c>
    </row>
    <row r="2646" spans="1:7" ht="25.5">
      <c r="A2646" s="289" t="s">
        <v>4905</v>
      </c>
      <c r="B2646" s="290"/>
      <c r="C2646" s="289" t="s">
        <v>4906</v>
      </c>
      <c r="D2646" s="291" t="s">
        <v>13</v>
      </c>
      <c r="E2646" s="292">
        <v>53.98</v>
      </c>
      <c r="F2646" s="293">
        <v>17.149999999999999</v>
      </c>
      <c r="G2646" s="293">
        <v>71.13</v>
      </c>
    </row>
    <row r="2647" spans="1:7" ht="25.5">
      <c r="A2647" s="289" t="s">
        <v>4907</v>
      </c>
      <c r="B2647" s="290"/>
      <c r="C2647" s="289" t="s">
        <v>4908</v>
      </c>
      <c r="D2647" s="291" t="s">
        <v>13</v>
      </c>
      <c r="E2647" s="292">
        <v>88.61</v>
      </c>
      <c r="F2647" s="293">
        <v>17.149999999999999</v>
      </c>
      <c r="G2647" s="293">
        <v>105.76</v>
      </c>
    </row>
    <row r="2648" spans="1:7" ht="25.5">
      <c r="A2648" s="289" t="s">
        <v>4909</v>
      </c>
      <c r="B2648" s="290"/>
      <c r="C2648" s="289" t="s">
        <v>4910</v>
      </c>
      <c r="D2648" s="291" t="s">
        <v>13</v>
      </c>
      <c r="E2648" s="292">
        <v>114.28</v>
      </c>
      <c r="F2648" s="293">
        <v>17.149999999999999</v>
      </c>
      <c r="G2648" s="293">
        <v>131.43</v>
      </c>
    </row>
    <row r="2649" spans="1:7" ht="25.5">
      <c r="A2649" s="289" t="s">
        <v>4911</v>
      </c>
      <c r="B2649" s="290"/>
      <c r="C2649" s="289" t="s">
        <v>7895</v>
      </c>
      <c r="D2649" s="291" t="s">
        <v>13</v>
      </c>
      <c r="E2649" s="292">
        <v>85.01</v>
      </c>
      <c r="F2649" s="293">
        <v>17.149999999999999</v>
      </c>
      <c r="G2649" s="293">
        <v>102.16</v>
      </c>
    </row>
    <row r="2650" spans="1:7" ht="25.5">
      <c r="A2650" s="289" t="s">
        <v>4912</v>
      </c>
      <c r="B2650" s="290"/>
      <c r="C2650" s="289" t="s">
        <v>4913</v>
      </c>
      <c r="D2650" s="291" t="s">
        <v>13</v>
      </c>
      <c r="E2650" s="292">
        <v>67.19</v>
      </c>
      <c r="F2650" s="293">
        <v>17.149999999999999</v>
      </c>
      <c r="G2650" s="293">
        <v>84.34</v>
      </c>
    </row>
    <row r="2651" spans="1:7" ht="25.5">
      <c r="A2651" s="289" t="s">
        <v>4914</v>
      </c>
      <c r="B2651" s="290"/>
      <c r="C2651" s="289" t="s">
        <v>7896</v>
      </c>
      <c r="D2651" s="291" t="s">
        <v>13</v>
      </c>
      <c r="E2651" s="292">
        <v>196.13</v>
      </c>
      <c r="F2651" s="293">
        <v>17.149999999999999</v>
      </c>
      <c r="G2651" s="293">
        <v>213.28</v>
      </c>
    </row>
    <row r="2652" spans="1:7" ht="25.5">
      <c r="A2652" s="289" t="s">
        <v>4915</v>
      </c>
      <c r="B2652" s="290"/>
      <c r="C2652" s="289" t="s">
        <v>4916</v>
      </c>
      <c r="D2652" s="291" t="s">
        <v>13</v>
      </c>
      <c r="E2652" s="292">
        <v>41.6</v>
      </c>
      <c r="F2652" s="293">
        <v>13.71</v>
      </c>
      <c r="G2652" s="293">
        <v>55.31</v>
      </c>
    </row>
    <row r="2653" spans="1:7" ht="25.5">
      <c r="A2653" s="289" t="s">
        <v>4917</v>
      </c>
      <c r="B2653" s="290"/>
      <c r="C2653" s="289" t="s">
        <v>4918</v>
      </c>
      <c r="D2653" s="291" t="s">
        <v>13</v>
      </c>
      <c r="E2653" s="292">
        <v>90.21</v>
      </c>
      <c r="F2653" s="293">
        <v>13.71</v>
      </c>
      <c r="G2653" s="293">
        <v>103.92</v>
      </c>
    </row>
    <row r="2654" spans="1:7" ht="25.5">
      <c r="A2654" s="289" t="s">
        <v>4919</v>
      </c>
      <c r="B2654" s="290"/>
      <c r="C2654" s="289" t="s">
        <v>7897</v>
      </c>
      <c r="D2654" s="291" t="s">
        <v>13</v>
      </c>
      <c r="E2654" s="292">
        <v>230.35</v>
      </c>
      <c r="F2654" s="293">
        <v>13.71</v>
      </c>
      <c r="G2654" s="293">
        <v>244.06</v>
      </c>
    </row>
    <row r="2655" spans="1:7" ht="25.5">
      <c r="A2655" s="289" t="s">
        <v>4920</v>
      </c>
      <c r="B2655" s="290"/>
      <c r="C2655" s="289" t="s">
        <v>7898</v>
      </c>
      <c r="D2655" s="291" t="s">
        <v>13</v>
      </c>
      <c r="E2655" s="292">
        <v>188.21</v>
      </c>
      <c r="F2655" s="293">
        <v>13.71</v>
      </c>
      <c r="G2655" s="293">
        <v>201.92</v>
      </c>
    </row>
    <row r="2656" spans="1:7" ht="25.5">
      <c r="A2656" s="289" t="s">
        <v>4921</v>
      </c>
      <c r="B2656" s="290"/>
      <c r="C2656" s="289" t="s">
        <v>7899</v>
      </c>
      <c r="D2656" s="291" t="s">
        <v>13</v>
      </c>
      <c r="E2656" s="292">
        <v>183.17</v>
      </c>
      <c r="F2656" s="293">
        <v>13.71</v>
      </c>
      <c r="G2656" s="293">
        <v>196.88</v>
      </c>
    </row>
    <row r="2657" spans="1:7" ht="25.5">
      <c r="A2657" s="289" t="s">
        <v>4922</v>
      </c>
      <c r="B2657" s="290"/>
      <c r="C2657" s="289" t="s">
        <v>4923</v>
      </c>
      <c r="D2657" s="291" t="s">
        <v>13</v>
      </c>
      <c r="E2657" s="292">
        <v>127.44</v>
      </c>
      <c r="F2657" s="293">
        <v>13.71</v>
      </c>
      <c r="G2657" s="293">
        <v>141.15</v>
      </c>
    </row>
    <row r="2658" spans="1:7">
      <c r="A2658" s="285" t="s">
        <v>4924</v>
      </c>
      <c r="B2658" s="286" t="s">
        <v>4925</v>
      </c>
      <c r="C2658" s="287"/>
      <c r="D2658" s="288"/>
      <c r="E2658" s="294"/>
      <c r="F2658" s="294"/>
      <c r="G2658" s="294"/>
    </row>
    <row r="2659" spans="1:7" ht="25.5">
      <c r="A2659" s="289" t="s">
        <v>4926</v>
      </c>
      <c r="B2659" s="290"/>
      <c r="C2659" s="289" t="s">
        <v>4927</v>
      </c>
      <c r="D2659" s="291" t="s">
        <v>13</v>
      </c>
      <c r="E2659" s="292">
        <v>29.72</v>
      </c>
      <c r="F2659" s="293">
        <v>10.29</v>
      </c>
      <c r="G2659" s="293">
        <v>40.01</v>
      </c>
    </row>
    <row r="2660" spans="1:7">
      <c r="A2660" s="285" t="s">
        <v>4928</v>
      </c>
      <c r="B2660" s="286" t="s">
        <v>4929</v>
      </c>
      <c r="C2660" s="287"/>
      <c r="D2660" s="288"/>
      <c r="E2660" s="294"/>
      <c r="F2660" s="294"/>
      <c r="G2660" s="294"/>
    </row>
    <row r="2661" spans="1:7" ht="25.5">
      <c r="A2661" s="289" t="s">
        <v>4930</v>
      </c>
      <c r="B2661" s="290"/>
      <c r="C2661" s="289" t="s">
        <v>4931</v>
      </c>
      <c r="D2661" s="291" t="s">
        <v>13</v>
      </c>
      <c r="E2661" s="292">
        <v>0.3</v>
      </c>
      <c r="F2661" s="293">
        <v>13.71</v>
      </c>
      <c r="G2661" s="293">
        <v>14.01</v>
      </c>
    </row>
    <row r="2662" spans="1:7" ht="25.5">
      <c r="A2662" s="289" t="s">
        <v>4932</v>
      </c>
      <c r="B2662" s="290"/>
      <c r="C2662" s="289" t="s">
        <v>4933</v>
      </c>
      <c r="D2662" s="291" t="s">
        <v>13</v>
      </c>
      <c r="E2662" s="292">
        <v>5.44</v>
      </c>
      <c r="F2662" s="293">
        <v>2.79</v>
      </c>
      <c r="G2662" s="293">
        <v>8.23</v>
      </c>
    </row>
    <row r="2663" spans="1:7">
      <c r="A2663" s="289" t="s">
        <v>7900</v>
      </c>
      <c r="B2663" s="290"/>
      <c r="C2663" s="289" t="s">
        <v>7901</v>
      </c>
      <c r="D2663" s="291" t="s">
        <v>13</v>
      </c>
      <c r="E2663" s="292">
        <v>0</v>
      </c>
      <c r="F2663" s="293">
        <v>13.71</v>
      </c>
      <c r="G2663" s="293">
        <v>13.71</v>
      </c>
    </row>
    <row r="2664" spans="1:7">
      <c r="A2664" s="289" t="s">
        <v>7902</v>
      </c>
      <c r="B2664" s="290"/>
      <c r="C2664" s="289" t="s">
        <v>7903</v>
      </c>
      <c r="D2664" s="291" t="s">
        <v>13</v>
      </c>
      <c r="E2664" s="292">
        <v>0</v>
      </c>
      <c r="F2664" s="293">
        <v>2.79</v>
      </c>
      <c r="G2664" s="293">
        <v>2.79</v>
      </c>
    </row>
    <row r="2665" spans="1:7">
      <c r="A2665" s="285" t="s">
        <v>4934</v>
      </c>
      <c r="B2665" s="286" t="s">
        <v>4935</v>
      </c>
      <c r="C2665" s="287"/>
      <c r="D2665" s="288"/>
      <c r="E2665" s="294"/>
      <c r="F2665" s="294"/>
      <c r="G2665" s="294"/>
    </row>
    <row r="2666" spans="1:7" ht="25.5">
      <c r="A2666" s="289" t="s">
        <v>4936</v>
      </c>
      <c r="B2666" s="290"/>
      <c r="C2666" s="289" t="s">
        <v>8213</v>
      </c>
      <c r="D2666" s="291" t="s">
        <v>13</v>
      </c>
      <c r="E2666" s="292">
        <v>247.02</v>
      </c>
      <c r="F2666" s="293">
        <v>13.71</v>
      </c>
      <c r="G2666" s="293">
        <v>260.73</v>
      </c>
    </row>
    <row r="2667" spans="1:7" ht="25.5">
      <c r="A2667" s="289" t="s">
        <v>4937</v>
      </c>
      <c r="B2667" s="290"/>
      <c r="C2667" s="289" t="s">
        <v>8214</v>
      </c>
      <c r="D2667" s="291" t="s">
        <v>13</v>
      </c>
      <c r="E2667" s="292">
        <v>189.94</v>
      </c>
      <c r="F2667" s="293">
        <v>10.29</v>
      </c>
      <c r="G2667" s="293">
        <v>200.23</v>
      </c>
    </row>
    <row r="2668" spans="1:7" ht="25.5">
      <c r="A2668" s="289" t="s">
        <v>4938</v>
      </c>
      <c r="B2668" s="290"/>
      <c r="C2668" s="289" t="s">
        <v>8215</v>
      </c>
      <c r="D2668" s="291" t="s">
        <v>13</v>
      </c>
      <c r="E2668" s="292">
        <v>118.09</v>
      </c>
      <c r="F2668" s="293">
        <v>13.71</v>
      </c>
      <c r="G2668" s="293">
        <v>131.80000000000001</v>
      </c>
    </row>
    <row r="2669" spans="1:7" ht="25.5">
      <c r="A2669" s="289" t="s">
        <v>7904</v>
      </c>
      <c r="B2669" s="290"/>
      <c r="C2669" s="289" t="s">
        <v>7905</v>
      </c>
      <c r="D2669" s="291" t="s">
        <v>13</v>
      </c>
      <c r="E2669" s="292">
        <v>231.3</v>
      </c>
      <c r="F2669" s="293">
        <v>10.29</v>
      </c>
      <c r="G2669" s="293">
        <v>241.59</v>
      </c>
    </row>
    <row r="2670" spans="1:7">
      <c r="A2670" s="280" t="s">
        <v>4939</v>
      </c>
      <c r="B2670" s="281" t="s">
        <v>4940</v>
      </c>
      <c r="C2670" s="284"/>
      <c r="D2670" s="283"/>
      <c r="E2670" s="295"/>
      <c r="F2670" s="295"/>
      <c r="G2670" s="295"/>
    </row>
    <row r="2671" spans="1:7">
      <c r="A2671" s="285" t="s">
        <v>4941</v>
      </c>
      <c r="B2671" s="286" t="s">
        <v>4942</v>
      </c>
      <c r="C2671" s="287"/>
      <c r="D2671" s="288"/>
      <c r="E2671" s="294"/>
      <c r="F2671" s="294"/>
      <c r="G2671" s="294"/>
    </row>
    <row r="2672" spans="1:7">
      <c r="A2672" s="289" t="s">
        <v>4943</v>
      </c>
      <c r="B2672" s="290"/>
      <c r="C2672" s="289" t="s">
        <v>4944</v>
      </c>
      <c r="D2672" s="291" t="s">
        <v>13</v>
      </c>
      <c r="E2672" s="292">
        <v>54.66</v>
      </c>
      <c r="F2672" s="293">
        <v>8.56</v>
      </c>
      <c r="G2672" s="293">
        <v>63.22</v>
      </c>
    </row>
    <row r="2673" spans="1:7">
      <c r="A2673" s="289" t="s">
        <v>4945</v>
      </c>
      <c r="B2673" s="290"/>
      <c r="C2673" s="289" t="s">
        <v>4946</v>
      </c>
      <c r="D2673" s="291" t="s">
        <v>13</v>
      </c>
      <c r="E2673" s="292">
        <v>72.12</v>
      </c>
      <c r="F2673" s="293">
        <v>8.56</v>
      </c>
      <c r="G2673" s="293">
        <v>80.680000000000007</v>
      </c>
    </row>
    <row r="2674" spans="1:7">
      <c r="A2674" s="289" t="s">
        <v>4947</v>
      </c>
      <c r="B2674" s="290"/>
      <c r="C2674" s="289" t="s">
        <v>4948</v>
      </c>
      <c r="D2674" s="291" t="s">
        <v>13</v>
      </c>
      <c r="E2674" s="292">
        <v>43.21</v>
      </c>
      <c r="F2674" s="293">
        <v>8.56</v>
      </c>
      <c r="G2674" s="293">
        <v>51.77</v>
      </c>
    </row>
    <row r="2675" spans="1:7">
      <c r="A2675" s="289" t="s">
        <v>4949</v>
      </c>
      <c r="B2675" s="290"/>
      <c r="C2675" s="289" t="s">
        <v>4950</v>
      </c>
      <c r="D2675" s="291" t="s">
        <v>13</v>
      </c>
      <c r="E2675" s="292">
        <v>31.76</v>
      </c>
      <c r="F2675" s="293">
        <v>8.56</v>
      </c>
      <c r="G2675" s="293">
        <v>40.32</v>
      </c>
    </row>
    <row r="2676" spans="1:7">
      <c r="A2676" s="289" t="s">
        <v>4951</v>
      </c>
      <c r="B2676" s="290"/>
      <c r="C2676" s="289" t="s">
        <v>4952</v>
      </c>
      <c r="D2676" s="291" t="s">
        <v>13</v>
      </c>
      <c r="E2676" s="292">
        <v>3.18</v>
      </c>
      <c r="F2676" s="293">
        <v>8.56</v>
      </c>
      <c r="G2676" s="293">
        <v>11.74</v>
      </c>
    </row>
    <row r="2677" spans="1:7">
      <c r="A2677" s="289" t="s">
        <v>4953</v>
      </c>
      <c r="B2677" s="290"/>
      <c r="C2677" s="289" t="s">
        <v>4954</v>
      </c>
      <c r="D2677" s="291" t="s">
        <v>13</v>
      </c>
      <c r="E2677" s="292">
        <v>5.67</v>
      </c>
      <c r="F2677" s="293">
        <v>8.56</v>
      </c>
      <c r="G2677" s="293">
        <v>14.23</v>
      </c>
    </row>
    <row r="2678" spans="1:7">
      <c r="A2678" s="289" t="s">
        <v>4955</v>
      </c>
      <c r="B2678" s="290"/>
      <c r="C2678" s="289" t="s">
        <v>4956</v>
      </c>
      <c r="D2678" s="291" t="s">
        <v>13</v>
      </c>
      <c r="E2678" s="292">
        <v>7.73</v>
      </c>
      <c r="F2678" s="293">
        <v>8.56</v>
      </c>
      <c r="G2678" s="293">
        <v>16.29</v>
      </c>
    </row>
    <row r="2679" spans="1:7">
      <c r="A2679" s="289" t="s">
        <v>4957</v>
      </c>
      <c r="B2679" s="290"/>
      <c r="C2679" s="289" t="s">
        <v>4958</v>
      </c>
      <c r="D2679" s="291" t="s">
        <v>13</v>
      </c>
      <c r="E2679" s="292">
        <v>8.65</v>
      </c>
      <c r="F2679" s="293">
        <v>8.56</v>
      </c>
      <c r="G2679" s="293">
        <v>17.21</v>
      </c>
    </row>
    <row r="2680" spans="1:7">
      <c r="A2680" s="285" t="s">
        <v>4959</v>
      </c>
      <c r="B2680" s="286" t="s">
        <v>4960</v>
      </c>
      <c r="C2680" s="287"/>
      <c r="D2680" s="288"/>
      <c r="E2680" s="294"/>
      <c r="F2680" s="294"/>
      <c r="G2680" s="294"/>
    </row>
    <row r="2681" spans="1:7">
      <c r="A2681" s="289" t="s">
        <v>4961</v>
      </c>
      <c r="B2681" s="290"/>
      <c r="C2681" s="289" t="s">
        <v>4962</v>
      </c>
      <c r="D2681" s="291" t="s">
        <v>13</v>
      </c>
      <c r="E2681" s="292">
        <v>3.99</v>
      </c>
      <c r="F2681" s="293">
        <v>8.56</v>
      </c>
      <c r="G2681" s="293">
        <v>12.55</v>
      </c>
    </row>
    <row r="2682" spans="1:7">
      <c r="A2682" s="289" t="s">
        <v>4963</v>
      </c>
      <c r="B2682" s="290"/>
      <c r="C2682" s="289" t="s">
        <v>4964</v>
      </c>
      <c r="D2682" s="291" t="s">
        <v>13</v>
      </c>
      <c r="E2682" s="292">
        <v>10.63</v>
      </c>
      <c r="F2682" s="293">
        <v>8.56</v>
      </c>
      <c r="G2682" s="293">
        <v>19.190000000000001</v>
      </c>
    </row>
    <row r="2683" spans="1:7">
      <c r="A2683" s="289" t="s">
        <v>4965</v>
      </c>
      <c r="B2683" s="290"/>
      <c r="C2683" s="289" t="s">
        <v>4966</v>
      </c>
      <c r="D2683" s="291" t="s">
        <v>13</v>
      </c>
      <c r="E2683" s="292">
        <v>3.66</v>
      </c>
      <c r="F2683" s="293">
        <v>8.56</v>
      </c>
      <c r="G2683" s="293">
        <v>12.22</v>
      </c>
    </row>
    <row r="2684" spans="1:7">
      <c r="A2684" s="289" t="s">
        <v>4967</v>
      </c>
      <c r="B2684" s="290"/>
      <c r="C2684" s="289" t="s">
        <v>4968</v>
      </c>
      <c r="D2684" s="291" t="s">
        <v>13</v>
      </c>
      <c r="E2684" s="292">
        <v>5.28</v>
      </c>
      <c r="F2684" s="293">
        <v>8.56</v>
      </c>
      <c r="G2684" s="293">
        <v>13.84</v>
      </c>
    </row>
    <row r="2685" spans="1:7">
      <c r="A2685" s="289" t="s">
        <v>4969</v>
      </c>
      <c r="B2685" s="290"/>
      <c r="C2685" s="289" t="s">
        <v>4970</v>
      </c>
      <c r="D2685" s="291" t="s">
        <v>13</v>
      </c>
      <c r="E2685" s="292">
        <v>9.6</v>
      </c>
      <c r="F2685" s="293">
        <v>8.56</v>
      </c>
      <c r="G2685" s="293">
        <v>18.16</v>
      </c>
    </row>
    <row r="2686" spans="1:7">
      <c r="A2686" s="289" t="s">
        <v>4971</v>
      </c>
      <c r="B2686" s="290"/>
      <c r="C2686" s="289" t="s">
        <v>4972</v>
      </c>
      <c r="D2686" s="291" t="s">
        <v>13</v>
      </c>
      <c r="E2686" s="292">
        <v>11.36</v>
      </c>
      <c r="F2686" s="293">
        <v>8.56</v>
      </c>
      <c r="G2686" s="293">
        <v>19.920000000000002</v>
      </c>
    </row>
    <row r="2687" spans="1:7">
      <c r="A2687" s="285" t="s">
        <v>4973</v>
      </c>
      <c r="B2687" s="286" t="s">
        <v>4974</v>
      </c>
      <c r="C2687" s="287"/>
      <c r="D2687" s="288"/>
      <c r="E2687" s="294"/>
      <c r="F2687" s="294"/>
      <c r="G2687" s="294"/>
    </row>
    <row r="2688" spans="1:7">
      <c r="A2688" s="289" t="s">
        <v>4975</v>
      </c>
      <c r="B2688" s="290"/>
      <c r="C2688" s="289" t="s">
        <v>4976</v>
      </c>
      <c r="D2688" s="291" t="s">
        <v>13</v>
      </c>
      <c r="E2688" s="292">
        <v>7.75</v>
      </c>
      <c r="F2688" s="293">
        <v>8.56</v>
      </c>
      <c r="G2688" s="293">
        <v>16.309999999999999</v>
      </c>
    </row>
    <row r="2689" spans="1:7">
      <c r="A2689" s="289" t="s">
        <v>4977</v>
      </c>
      <c r="B2689" s="290"/>
      <c r="C2689" s="289" t="s">
        <v>4978</v>
      </c>
      <c r="D2689" s="291" t="s">
        <v>13</v>
      </c>
      <c r="E2689" s="292">
        <v>10.83</v>
      </c>
      <c r="F2689" s="293">
        <v>8.56</v>
      </c>
      <c r="G2689" s="293">
        <v>19.39</v>
      </c>
    </row>
    <row r="2690" spans="1:7">
      <c r="A2690" s="289" t="s">
        <v>4979</v>
      </c>
      <c r="B2690" s="290"/>
      <c r="C2690" s="289" t="s">
        <v>4980</v>
      </c>
      <c r="D2690" s="291" t="s">
        <v>13</v>
      </c>
      <c r="E2690" s="292">
        <v>9.76</v>
      </c>
      <c r="F2690" s="293">
        <v>8.56</v>
      </c>
      <c r="G2690" s="293">
        <v>18.32</v>
      </c>
    </row>
    <row r="2691" spans="1:7">
      <c r="A2691" s="289" t="s">
        <v>4981</v>
      </c>
      <c r="B2691" s="290"/>
      <c r="C2691" s="289" t="s">
        <v>4982</v>
      </c>
      <c r="D2691" s="291" t="s">
        <v>13</v>
      </c>
      <c r="E2691" s="292">
        <v>12.73</v>
      </c>
      <c r="F2691" s="293">
        <v>8.56</v>
      </c>
      <c r="G2691" s="293">
        <v>21.29</v>
      </c>
    </row>
    <row r="2692" spans="1:7">
      <c r="A2692" s="285" t="s">
        <v>4983</v>
      </c>
      <c r="B2692" s="286" t="s">
        <v>4984</v>
      </c>
      <c r="C2692" s="287"/>
      <c r="D2692" s="288"/>
      <c r="E2692" s="294"/>
      <c r="F2692" s="294"/>
      <c r="G2692" s="294"/>
    </row>
    <row r="2693" spans="1:7">
      <c r="A2693" s="289" t="s">
        <v>4985</v>
      </c>
      <c r="B2693" s="290"/>
      <c r="C2693" s="289" t="s">
        <v>4986</v>
      </c>
      <c r="D2693" s="291" t="s">
        <v>13</v>
      </c>
      <c r="E2693" s="292">
        <v>8.23</v>
      </c>
      <c r="F2693" s="293">
        <v>8.56</v>
      </c>
      <c r="G2693" s="293">
        <v>16.79</v>
      </c>
    </row>
    <row r="2694" spans="1:7">
      <c r="A2694" s="289" t="s">
        <v>4987</v>
      </c>
      <c r="B2694" s="290"/>
      <c r="C2694" s="289" t="s">
        <v>4988</v>
      </c>
      <c r="D2694" s="291" t="s">
        <v>13</v>
      </c>
      <c r="E2694" s="292">
        <v>6.73</v>
      </c>
      <c r="F2694" s="293">
        <v>8.56</v>
      </c>
      <c r="G2694" s="293">
        <v>15.29</v>
      </c>
    </row>
    <row r="2695" spans="1:7">
      <c r="A2695" s="289" t="s">
        <v>4989</v>
      </c>
      <c r="B2695" s="290"/>
      <c r="C2695" s="289" t="s">
        <v>4990</v>
      </c>
      <c r="D2695" s="291" t="s">
        <v>13</v>
      </c>
      <c r="E2695" s="292">
        <v>49.8</v>
      </c>
      <c r="F2695" s="293">
        <v>8.56</v>
      </c>
      <c r="G2695" s="293">
        <v>58.36</v>
      </c>
    </row>
    <row r="2696" spans="1:7">
      <c r="A2696" s="289" t="s">
        <v>4991</v>
      </c>
      <c r="B2696" s="290"/>
      <c r="C2696" s="289" t="s">
        <v>4992</v>
      </c>
      <c r="D2696" s="291" t="s">
        <v>13</v>
      </c>
      <c r="E2696" s="292">
        <v>117.09</v>
      </c>
      <c r="F2696" s="293">
        <v>10.29</v>
      </c>
      <c r="G2696" s="293">
        <v>127.38</v>
      </c>
    </row>
    <row r="2697" spans="1:7">
      <c r="A2697" s="289" t="s">
        <v>4993</v>
      </c>
      <c r="B2697" s="290"/>
      <c r="C2697" s="289" t="s">
        <v>4994</v>
      </c>
      <c r="D2697" s="291" t="s">
        <v>81</v>
      </c>
      <c r="E2697" s="292">
        <v>57.8</v>
      </c>
      <c r="F2697" s="293">
        <v>10.29</v>
      </c>
      <c r="G2697" s="293">
        <v>68.09</v>
      </c>
    </row>
    <row r="2698" spans="1:7">
      <c r="A2698" s="289" t="s">
        <v>4995</v>
      </c>
      <c r="B2698" s="290"/>
      <c r="C2698" s="289" t="s">
        <v>4996</v>
      </c>
      <c r="D2698" s="291" t="s">
        <v>13</v>
      </c>
      <c r="E2698" s="292">
        <v>16.420000000000002</v>
      </c>
      <c r="F2698" s="293">
        <v>8.56</v>
      </c>
      <c r="G2698" s="293">
        <v>24.98</v>
      </c>
    </row>
    <row r="2699" spans="1:7">
      <c r="A2699" s="289" t="s">
        <v>4997</v>
      </c>
      <c r="B2699" s="290"/>
      <c r="C2699" s="289" t="s">
        <v>4998</v>
      </c>
      <c r="D2699" s="291" t="s">
        <v>13</v>
      </c>
      <c r="E2699" s="292">
        <v>19.21</v>
      </c>
      <c r="F2699" s="293">
        <v>8.56</v>
      </c>
      <c r="G2699" s="293">
        <v>27.77</v>
      </c>
    </row>
    <row r="2700" spans="1:7">
      <c r="A2700" s="285" t="s">
        <v>4999</v>
      </c>
      <c r="B2700" s="286" t="s">
        <v>5000</v>
      </c>
      <c r="C2700" s="287"/>
      <c r="D2700" s="288"/>
      <c r="E2700" s="294"/>
      <c r="F2700" s="294"/>
      <c r="G2700" s="294"/>
    </row>
    <row r="2701" spans="1:7">
      <c r="A2701" s="289" t="s">
        <v>5001</v>
      </c>
      <c r="B2701" s="290"/>
      <c r="C2701" s="289" t="s">
        <v>5002</v>
      </c>
      <c r="D2701" s="291" t="s">
        <v>13</v>
      </c>
      <c r="E2701" s="292">
        <v>25.88</v>
      </c>
      <c r="F2701" s="293">
        <v>8.56</v>
      </c>
      <c r="G2701" s="293">
        <v>34.44</v>
      </c>
    </row>
    <row r="2702" spans="1:7">
      <c r="A2702" s="289" t="s">
        <v>5003</v>
      </c>
      <c r="B2702" s="290"/>
      <c r="C2702" s="289" t="s">
        <v>5004</v>
      </c>
      <c r="D2702" s="291" t="s">
        <v>13</v>
      </c>
      <c r="E2702" s="292">
        <v>9.9600000000000009</v>
      </c>
      <c r="F2702" s="293">
        <v>8.56</v>
      </c>
      <c r="G2702" s="293">
        <v>18.52</v>
      </c>
    </row>
    <row r="2703" spans="1:7">
      <c r="A2703" s="289" t="s">
        <v>5005</v>
      </c>
      <c r="B2703" s="290"/>
      <c r="C2703" s="289" t="s">
        <v>5006</v>
      </c>
      <c r="D2703" s="291" t="s">
        <v>13</v>
      </c>
      <c r="E2703" s="292">
        <v>60.38</v>
      </c>
      <c r="F2703" s="293">
        <v>8.56</v>
      </c>
      <c r="G2703" s="293">
        <v>68.94</v>
      </c>
    </row>
    <row r="2704" spans="1:7">
      <c r="A2704" s="289" t="s">
        <v>5007</v>
      </c>
      <c r="B2704" s="290"/>
      <c r="C2704" s="289" t="s">
        <v>5008</v>
      </c>
      <c r="D2704" s="291" t="s">
        <v>13</v>
      </c>
      <c r="E2704" s="292">
        <v>44.46</v>
      </c>
      <c r="F2704" s="293">
        <v>8.56</v>
      </c>
      <c r="G2704" s="293">
        <v>53.02</v>
      </c>
    </row>
    <row r="2705" spans="1:7">
      <c r="A2705" s="289" t="s">
        <v>5009</v>
      </c>
      <c r="B2705" s="290"/>
      <c r="C2705" s="289" t="s">
        <v>5010</v>
      </c>
      <c r="D2705" s="291" t="s">
        <v>13</v>
      </c>
      <c r="E2705" s="292">
        <v>93.56</v>
      </c>
      <c r="F2705" s="293">
        <v>8.56</v>
      </c>
      <c r="G2705" s="293">
        <v>102.12</v>
      </c>
    </row>
    <row r="2706" spans="1:7">
      <c r="A2706" s="289" t="s">
        <v>5011</v>
      </c>
      <c r="B2706" s="290"/>
      <c r="C2706" s="289" t="s">
        <v>5012</v>
      </c>
      <c r="D2706" s="291" t="s">
        <v>13</v>
      </c>
      <c r="E2706" s="292">
        <v>12.69</v>
      </c>
      <c r="F2706" s="293">
        <v>34.270000000000003</v>
      </c>
      <c r="G2706" s="293">
        <v>46.96</v>
      </c>
    </row>
    <row r="2707" spans="1:7">
      <c r="A2707" s="289" t="s">
        <v>5013</v>
      </c>
      <c r="B2707" s="290"/>
      <c r="C2707" s="289" t="s">
        <v>5014</v>
      </c>
      <c r="D2707" s="291" t="s">
        <v>13</v>
      </c>
      <c r="E2707" s="292">
        <v>14.04</v>
      </c>
      <c r="F2707" s="293">
        <v>3.44</v>
      </c>
      <c r="G2707" s="293">
        <v>17.48</v>
      </c>
    </row>
    <row r="2708" spans="1:7">
      <c r="A2708" s="289" t="s">
        <v>5015</v>
      </c>
      <c r="B2708" s="290"/>
      <c r="C2708" s="289" t="s">
        <v>5016</v>
      </c>
      <c r="D2708" s="291" t="s">
        <v>13</v>
      </c>
      <c r="E2708" s="292">
        <v>16.91</v>
      </c>
      <c r="F2708" s="293">
        <v>3.44</v>
      </c>
      <c r="G2708" s="293">
        <v>20.350000000000001</v>
      </c>
    </row>
    <row r="2709" spans="1:7">
      <c r="A2709" s="289" t="s">
        <v>5017</v>
      </c>
      <c r="B2709" s="290"/>
      <c r="C2709" s="289" t="s">
        <v>5018</v>
      </c>
      <c r="D2709" s="291" t="s">
        <v>13</v>
      </c>
      <c r="E2709" s="292">
        <v>8.7100000000000009</v>
      </c>
      <c r="F2709" s="293">
        <v>3.44</v>
      </c>
      <c r="G2709" s="293">
        <v>12.15</v>
      </c>
    </row>
    <row r="2710" spans="1:7">
      <c r="A2710" s="289" t="s">
        <v>5019</v>
      </c>
      <c r="B2710" s="290"/>
      <c r="C2710" s="289" t="s">
        <v>5020</v>
      </c>
      <c r="D2710" s="291" t="s">
        <v>13</v>
      </c>
      <c r="E2710" s="292">
        <v>3.76</v>
      </c>
      <c r="F2710" s="293">
        <v>3.44</v>
      </c>
      <c r="G2710" s="293">
        <v>7.2</v>
      </c>
    </row>
    <row r="2711" spans="1:7">
      <c r="A2711" s="289" t="s">
        <v>5021</v>
      </c>
      <c r="B2711" s="290"/>
      <c r="C2711" s="289" t="s">
        <v>5022</v>
      </c>
      <c r="D2711" s="291" t="s">
        <v>81</v>
      </c>
      <c r="E2711" s="292">
        <v>8.1300000000000008</v>
      </c>
      <c r="F2711" s="293">
        <v>13.71</v>
      </c>
      <c r="G2711" s="293">
        <v>21.84</v>
      </c>
    </row>
    <row r="2712" spans="1:7">
      <c r="A2712" s="289" t="s">
        <v>5023</v>
      </c>
      <c r="B2712" s="290"/>
      <c r="C2712" s="289" t="s">
        <v>5024</v>
      </c>
      <c r="D2712" s="291" t="s">
        <v>13</v>
      </c>
      <c r="E2712" s="292">
        <v>14.13</v>
      </c>
      <c r="F2712" s="293">
        <v>8.56</v>
      </c>
      <c r="G2712" s="293">
        <v>22.69</v>
      </c>
    </row>
    <row r="2713" spans="1:7">
      <c r="A2713" s="289" t="s">
        <v>5025</v>
      </c>
      <c r="B2713" s="290"/>
      <c r="C2713" s="289" t="s">
        <v>7906</v>
      </c>
      <c r="D2713" s="291" t="s">
        <v>13</v>
      </c>
      <c r="E2713" s="292">
        <v>129.38999999999999</v>
      </c>
      <c r="F2713" s="293">
        <v>17.149999999999999</v>
      </c>
      <c r="G2713" s="293">
        <v>146.54</v>
      </c>
    </row>
    <row r="2714" spans="1:7">
      <c r="A2714" s="289" t="s">
        <v>5026</v>
      </c>
      <c r="B2714" s="290"/>
      <c r="C2714" s="289" t="s">
        <v>7907</v>
      </c>
      <c r="D2714" s="291" t="s">
        <v>13</v>
      </c>
      <c r="E2714" s="292">
        <v>75.260000000000005</v>
      </c>
      <c r="F2714" s="293">
        <v>17.149999999999999</v>
      </c>
      <c r="G2714" s="293">
        <v>92.41</v>
      </c>
    </row>
    <row r="2715" spans="1:7">
      <c r="A2715" s="289" t="s">
        <v>5027</v>
      </c>
      <c r="B2715" s="290"/>
      <c r="C2715" s="289" t="s">
        <v>7908</v>
      </c>
      <c r="D2715" s="291" t="s">
        <v>13</v>
      </c>
      <c r="E2715" s="292">
        <v>99.63</v>
      </c>
      <c r="F2715" s="293">
        <v>17.149999999999999</v>
      </c>
      <c r="G2715" s="293">
        <v>116.78</v>
      </c>
    </row>
    <row r="2716" spans="1:7">
      <c r="A2716" s="289" t="s">
        <v>5028</v>
      </c>
      <c r="B2716" s="290"/>
      <c r="C2716" s="289" t="s">
        <v>7909</v>
      </c>
      <c r="D2716" s="291" t="s">
        <v>13</v>
      </c>
      <c r="E2716" s="292">
        <v>32.9</v>
      </c>
      <c r="F2716" s="293">
        <v>8.56</v>
      </c>
      <c r="G2716" s="293">
        <v>41.46</v>
      </c>
    </row>
    <row r="2717" spans="1:7">
      <c r="A2717" s="289" t="s">
        <v>5029</v>
      </c>
      <c r="B2717" s="290"/>
      <c r="C2717" s="289" t="s">
        <v>5030</v>
      </c>
      <c r="D2717" s="291" t="s">
        <v>13</v>
      </c>
      <c r="E2717" s="292">
        <v>2.36</v>
      </c>
      <c r="F2717" s="293">
        <v>6.86</v>
      </c>
      <c r="G2717" s="293">
        <v>9.2200000000000006</v>
      </c>
    </row>
    <row r="2718" spans="1:7">
      <c r="A2718" s="289" t="s">
        <v>5031</v>
      </c>
      <c r="B2718" s="290"/>
      <c r="C2718" s="289" t="s">
        <v>5032</v>
      </c>
      <c r="D2718" s="291" t="s">
        <v>13</v>
      </c>
      <c r="E2718" s="292">
        <v>6.93</v>
      </c>
      <c r="F2718" s="293">
        <v>8.56</v>
      </c>
      <c r="G2718" s="293">
        <v>15.49</v>
      </c>
    </row>
    <row r="2719" spans="1:7">
      <c r="A2719" s="289" t="s">
        <v>5033</v>
      </c>
      <c r="B2719" s="290"/>
      <c r="C2719" s="289" t="s">
        <v>7910</v>
      </c>
      <c r="D2719" s="291" t="s">
        <v>81</v>
      </c>
      <c r="E2719" s="292">
        <v>11.29</v>
      </c>
      <c r="F2719" s="293">
        <v>17.149999999999999</v>
      </c>
      <c r="G2719" s="293">
        <v>28.44</v>
      </c>
    </row>
    <row r="2720" spans="1:7">
      <c r="A2720" s="289" t="s">
        <v>5034</v>
      </c>
      <c r="B2720" s="290"/>
      <c r="C2720" s="289" t="s">
        <v>5035</v>
      </c>
      <c r="D2720" s="291" t="s">
        <v>13</v>
      </c>
      <c r="E2720" s="292">
        <v>7.94</v>
      </c>
      <c r="F2720" s="293">
        <v>8.56</v>
      </c>
      <c r="G2720" s="293">
        <v>16.5</v>
      </c>
    </row>
    <row r="2721" spans="1:7">
      <c r="A2721" s="289" t="s">
        <v>5036</v>
      </c>
      <c r="B2721" s="290"/>
      <c r="C2721" s="289" t="s">
        <v>5037</v>
      </c>
      <c r="D2721" s="291" t="s">
        <v>13</v>
      </c>
      <c r="E2721" s="292">
        <v>27.24</v>
      </c>
      <c r="F2721" s="293">
        <v>6.86</v>
      </c>
      <c r="G2721" s="293">
        <v>34.1</v>
      </c>
    </row>
    <row r="2722" spans="1:7">
      <c r="A2722" s="289" t="s">
        <v>5038</v>
      </c>
      <c r="B2722" s="290"/>
      <c r="C2722" s="289" t="s">
        <v>5039</v>
      </c>
      <c r="D2722" s="291" t="s">
        <v>13</v>
      </c>
      <c r="E2722" s="292">
        <v>3.72</v>
      </c>
      <c r="F2722" s="293">
        <v>8.56</v>
      </c>
      <c r="G2722" s="293">
        <v>12.28</v>
      </c>
    </row>
    <row r="2723" spans="1:7">
      <c r="A2723" s="289" t="s">
        <v>5040</v>
      </c>
      <c r="B2723" s="290"/>
      <c r="C2723" s="289" t="s">
        <v>5041</v>
      </c>
      <c r="D2723" s="291" t="s">
        <v>13</v>
      </c>
      <c r="E2723" s="292">
        <v>28.64</v>
      </c>
      <c r="F2723" s="293">
        <v>1.7</v>
      </c>
      <c r="G2723" s="293">
        <v>30.34</v>
      </c>
    </row>
    <row r="2724" spans="1:7" ht="25.5">
      <c r="A2724" s="289" t="s">
        <v>5042</v>
      </c>
      <c r="B2724" s="290"/>
      <c r="C2724" s="289" t="s">
        <v>5043</v>
      </c>
      <c r="D2724" s="291" t="s">
        <v>13</v>
      </c>
      <c r="E2724" s="292">
        <v>13.95</v>
      </c>
      <c r="F2724" s="293">
        <v>8.56</v>
      </c>
      <c r="G2724" s="293">
        <v>22.51</v>
      </c>
    </row>
    <row r="2725" spans="1:7" ht="25.5">
      <c r="A2725" s="289" t="s">
        <v>5044</v>
      </c>
      <c r="B2725" s="290"/>
      <c r="C2725" s="289" t="s">
        <v>5045</v>
      </c>
      <c r="D2725" s="291" t="s">
        <v>13</v>
      </c>
      <c r="E2725" s="292">
        <v>22.7</v>
      </c>
      <c r="F2725" s="293">
        <v>8.56</v>
      </c>
      <c r="G2725" s="293">
        <v>31.26</v>
      </c>
    </row>
    <row r="2726" spans="1:7" ht="25.5">
      <c r="A2726" s="289" t="s">
        <v>5046</v>
      </c>
      <c r="B2726" s="290"/>
      <c r="C2726" s="289" t="s">
        <v>5047</v>
      </c>
      <c r="D2726" s="291" t="s">
        <v>13</v>
      </c>
      <c r="E2726" s="292">
        <v>31.45</v>
      </c>
      <c r="F2726" s="293">
        <v>8.56</v>
      </c>
      <c r="G2726" s="293">
        <v>40.01</v>
      </c>
    </row>
    <row r="2727" spans="1:7">
      <c r="A2727" s="289" t="s">
        <v>5048</v>
      </c>
      <c r="B2727" s="290"/>
      <c r="C2727" s="289" t="s">
        <v>7911</v>
      </c>
      <c r="D2727" s="291" t="s">
        <v>81</v>
      </c>
      <c r="E2727" s="292">
        <v>86.43</v>
      </c>
      <c r="F2727" s="293">
        <v>17.149999999999999</v>
      </c>
      <c r="G2727" s="293">
        <v>103.58</v>
      </c>
    </row>
    <row r="2728" spans="1:7" ht="25.5">
      <c r="A2728" s="289" t="s">
        <v>5049</v>
      </c>
      <c r="B2728" s="290"/>
      <c r="C2728" s="289" t="s">
        <v>5050</v>
      </c>
      <c r="D2728" s="291" t="s">
        <v>13</v>
      </c>
      <c r="E2728" s="292">
        <v>376.1</v>
      </c>
      <c r="F2728" s="293">
        <v>34.270000000000003</v>
      </c>
      <c r="G2728" s="293">
        <v>410.37</v>
      </c>
    </row>
    <row r="2729" spans="1:7" ht="25.5">
      <c r="A2729" s="289" t="s">
        <v>5051</v>
      </c>
      <c r="B2729" s="290"/>
      <c r="C2729" s="289" t="s">
        <v>5052</v>
      </c>
      <c r="D2729" s="291" t="s">
        <v>13</v>
      </c>
      <c r="E2729" s="292">
        <v>244.9</v>
      </c>
      <c r="F2729" s="293">
        <v>34.270000000000003</v>
      </c>
      <c r="G2729" s="293">
        <v>279.17</v>
      </c>
    </row>
    <row r="2730" spans="1:7">
      <c r="A2730" s="289" t="s">
        <v>5053</v>
      </c>
      <c r="B2730" s="290"/>
      <c r="C2730" s="289" t="s">
        <v>5054</v>
      </c>
      <c r="D2730" s="291" t="s">
        <v>13</v>
      </c>
      <c r="E2730" s="292">
        <v>1.1399999999999999</v>
      </c>
      <c r="F2730" s="293">
        <v>1.4</v>
      </c>
      <c r="G2730" s="293">
        <v>2.54</v>
      </c>
    </row>
    <row r="2731" spans="1:7" ht="25.5">
      <c r="A2731" s="289" t="s">
        <v>5055</v>
      </c>
      <c r="B2731" s="290"/>
      <c r="C2731" s="289" t="s">
        <v>5056</v>
      </c>
      <c r="D2731" s="291" t="s">
        <v>13</v>
      </c>
      <c r="E2731" s="292">
        <v>3.52</v>
      </c>
      <c r="F2731" s="293">
        <v>8.56</v>
      </c>
      <c r="G2731" s="293">
        <v>12.08</v>
      </c>
    </row>
    <row r="2732" spans="1:7">
      <c r="A2732" s="289" t="s">
        <v>5057</v>
      </c>
      <c r="B2732" s="290"/>
      <c r="C2732" s="289" t="s">
        <v>7912</v>
      </c>
      <c r="D2732" s="291" t="s">
        <v>81</v>
      </c>
      <c r="E2732" s="292">
        <v>4.9000000000000004</v>
      </c>
      <c r="F2732" s="293">
        <v>17.149999999999999</v>
      </c>
      <c r="G2732" s="293">
        <v>22.05</v>
      </c>
    </row>
    <row r="2733" spans="1:7">
      <c r="A2733" s="289" t="s">
        <v>5058</v>
      </c>
      <c r="B2733" s="290"/>
      <c r="C2733" s="289" t="s">
        <v>5059</v>
      </c>
      <c r="D2733" s="291" t="s">
        <v>13</v>
      </c>
      <c r="E2733" s="292">
        <v>9.93</v>
      </c>
      <c r="F2733" s="293">
        <v>3.44</v>
      </c>
      <c r="G2733" s="293">
        <v>13.37</v>
      </c>
    </row>
    <row r="2734" spans="1:7" ht="25.5">
      <c r="A2734" s="289" t="s">
        <v>5060</v>
      </c>
      <c r="B2734" s="290"/>
      <c r="C2734" s="289" t="s">
        <v>7913</v>
      </c>
      <c r="D2734" s="291" t="s">
        <v>13</v>
      </c>
      <c r="E2734" s="292">
        <v>3.6</v>
      </c>
      <c r="F2734" s="293">
        <v>8.56</v>
      </c>
      <c r="G2734" s="293">
        <v>12.16</v>
      </c>
    </row>
    <row r="2735" spans="1:7">
      <c r="A2735" s="289" t="s">
        <v>5061</v>
      </c>
      <c r="B2735" s="290"/>
      <c r="C2735" s="289" t="s">
        <v>5062</v>
      </c>
      <c r="D2735" s="291" t="s">
        <v>13</v>
      </c>
      <c r="E2735" s="292">
        <v>2.91</v>
      </c>
      <c r="F2735" s="293">
        <v>8.56</v>
      </c>
      <c r="G2735" s="293">
        <v>11.47</v>
      </c>
    </row>
    <row r="2736" spans="1:7">
      <c r="A2736" s="289" t="s">
        <v>5063</v>
      </c>
      <c r="B2736" s="290"/>
      <c r="C2736" s="289" t="s">
        <v>5064</v>
      </c>
      <c r="D2736" s="291" t="s">
        <v>81</v>
      </c>
      <c r="E2736" s="292">
        <v>42.35</v>
      </c>
      <c r="F2736" s="293">
        <v>8.56</v>
      </c>
      <c r="G2736" s="293">
        <v>50.91</v>
      </c>
    </row>
    <row r="2737" spans="1:7">
      <c r="A2737" s="289" t="s">
        <v>5065</v>
      </c>
      <c r="B2737" s="290"/>
      <c r="C2737" s="289" t="s">
        <v>5066</v>
      </c>
      <c r="D2737" s="291" t="s">
        <v>13</v>
      </c>
      <c r="E2737" s="292">
        <v>36.24</v>
      </c>
      <c r="F2737" s="293">
        <v>8.56</v>
      </c>
      <c r="G2737" s="293">
        <v>44.8</v>
      </c>
    </row>
    <row r="2738" spans="1:7">
      <c r="A2738" s="289" t="s">
        <v>5067</v>
      </c>
      <c r="B2738" s="290"/>
      <c r="C2738" s="289" t="s">
        <v>5068</v>
      </c>
      <c r="D2738" s="291" t="s">
        <v>13</v>
      </c>
      <c r="E2738" s="292">
        <v>41.97</v>
      </c>
      <c r="F2738" s="293">
        <v>8.56</v>
      </c>
      <c r="G2738" s="293">
        <v>50.53</v>
      </c>
    </row>
    <row r="2739" spans="1:7">
      <c r="A2739" s="289" t="s">
        <v>5069</v>
      </c>
      <c r="B2739" s="290"/>
      <c r="C2739" s="289" t="s">
        <v>5070</v>
      </c>
      <c r="D2739" s="291" t="s">
        <v>13</v>
      </c>
      <c r="E2739" s="292">
        <v>3.72</v>
      </c>
      <c r="F2739" s="293">
        <v>8.56</v>
      </c>
      <c r="G2739" s="293">
        <v>12.28</v>
      </c>
    </row>
    <row r="2740" spans="1:7">
      <c r="A2740" s="289" t="s">
        <v>5071</v>
      </c>
      <c r="B2740" s="290"/>
      <c r="C2740" s="289" t="s">
        <v>5072</v>
      </c>
      <c r="D2740" s="291" t="s">
        <v>13</v>
      </c>
      <c r="E2740" s="292">
        <v>5.4</v>
      </c>
      <c r="F2740" s="293">
        <v>8.56</v>
      </c>
      <c r="G2740" s="293">
        <v>13.96</v>
      </c>
    </row>
    <row r="2741" spans="1:7">
      <c r="A2741" s="289" t="s">
        <v>5073</v>
      </c>
      <c r="B2741" s="290"/>
      <c r="C2741" s="289" t="s">
        <v>5074</v>
      </c>
      <c r="D2741" s="291" t="s">
        <v>13</v>
      </c>
      <c r="E2741" s="292">
        <v>7.43</v>
      </c>
      <c r="F2741" s="293">
        <v>8.56</v>
      </c>
      <c r="G2741" s="293">
        <v>15.99</v>
      </c>
    </row>
    <row r="2742" spans="1:7">
      <c r="A2742" s="289" t="s">
        <v>5075</v>
      </c>
      <c r="B2742" s="290"/>
      <c r="C2742" s="289" t="s">
        <v>5076</v>
      </c>
      <c r="D2742" s="291" t="s">
        <v>13</v>
      </c>
      <c r="E2742" s="292">
        <v>15.06</v>
      </c>
      <c r="F2742" s="293">
        <v>8.56</v>
      </c>
      <c r="G2742" s="293">
        <v>23.62</v>
      </c>
    </row>
    <row r="2743" spans="1:7" ht="25.5">
      <c r="A2743" s="289" t="s">
        <v>5077</v>
      </c>
      <c r="B2743" s="290"/>
      <c r="C2743" s="289" t="s">
        <v>5078</v>
      </c>
      <c r="D2743" s="291" t="s">
        <v>13</v>
      </c>
      <c r="E2743" s="292">
        <v>56.14</v>
      </c>
      <c r="F2743" s="293">
        <v>8.56</v>
      </c>
      <c r="G2743" s="293">
        <v>64.7</v>
      </c>
    </row>
    <row r="2744" spans="1:7" ht="25.5">
      <c r="A2744" s="289" t="s">
        <v>5079</v>
      </c>
      <c r="B2744" s="290"/>
      <c r="C2744" s="289" t="s">
        <v>5080</v>
      </c>
      <c r="D2744" s="291" t="s">
        <v>56</v>
      </c>
      <c r="E2744" s="292">
        <v>135.94999999999999</v>
      </c>
      <c r="F2744" s="293">
        <v>3.48</v>
      </c>
      <c r="G2744" s="293">
        <v>139.43</v>
      </c>
    </row>
    <row r="2745" spans="1:7">
      <c r="A2745" s="285" t="s">
        <v>5081</v>
      </c>
      <c r="B2745" s="286" t="s">
        <v>5082</v>
      </c>
      <c r="C2745" s="287"/>
      <c r="D2745" s="288"/>
      <c r="E2745" s="294"/>
      <c r="F2745" s="294"/>
      <c r="G2745" s="294"/>
    </row>
    <row r="2746" spans="1:7" ht="25.5">
      <c r="A2746" s="289" t="s">
        <v>5083</v>
      </c>
      <c r="B2746" s="290"/>
      <c r="C2746" s="289" t="s">
        <v>5084</v>
      </c>
      <c r="D2746" s="291" t="s">
        <v>13</v>
      </c>
      <c r="E2746" s="292">
        <v>5.77</v>
      </c>
      <c r="F2746" s="293">
        <v>17.149999999999999</v>
      </c>
      <c r="G2746" s="293">
        <v>22.92</v>
      </c>
    </row>
    <row r="2747" spans="1:7" ht="25.5">
      <c r="A2747" s="289" t="s">
        <v>5085</v>
      </c>
      <c r="B2747" s="290"/>
      <c r="C2747" s="289" t="s">
        <v>5086</v>
      </c>
      <c r="D2747" s="291" t="s">
        <v>13</v>
      </c>
      <c r="E2747" s="292">
        <v>10.97</v>
      </c>
      <c r="F2747" s="293">
        <v>17.149999999999999</v>
      </c>
      <c r="G2747" s="293">
        <v>28.12</v>
      </c>
    </row>
    <row r="2748" spans="1:7" ht="25.5">
      <c r="A2748" s="289" t="s">
        <v>5087</v>
      </c>
      <c r="B2748" s="290"/>
      <c r="C2748" s="289" t="s">
        <v>5088</v>
      </c>
      <c r="D2748" s="291" t="s">
        <v>13</v>
      </c>
      <c r="E2748" s="292">
        <v>10.97</v>
      </c>
      <c r="F2748" s="293">
        <v>17.149999999999999</v>
      </c>
      <c r="G2748" s="293">
        <v>28.12</v>
      </c>
    </row>
    <row r="2749" spans="1:7" ht="25.5">
      <c r="A2749" s="289" t="s">
        <v>5089</v>
      </c>
      <c r="B2749" s="290"/>
      <c r="C2749" s="289" t="s">
        <v>5090</v>
      </c>
      <c r="D2749" s="291" t="s">
        <v>13</v>
      </c>
      <c r="E2749" s="292">
        <v>18.97</v>
      </c>
      <c r="F2749" s="293">
        <v>17.149999999999999</v>
      </c>
      <c r="G2749" s="293">
        <v>36.119999999999997</v>
      </c>
    </row>
    <row r="2750" spans="1:7" ht="25.5">
      <c r="A2750" s="289" t="s">
        <v>5091</v>
      </c>
      <c r="B2750" s="290"/>
      <c r="C2750" s="289" t="s">
        <v>5092</v>
      </c>
      <c r="D2750" s="291" t="s">
        <v>13</v>
      </c>
      <c r="E2750" s="292">
        <v>5.77</v>
      </c>
      <c r="F2750" s="293">
        <v>17.149999999999999</v>
      </c>
      <c r="G2750" s="293">
        <v>22.92</v>
      </c>
    </row>
    <row r="2751" spans="1:7" ht="25.5">
      <c r="A2751" s="289" t="s">
        <v>5093</v>
      </c>
      <c r="B2751" s="290"/>
      <c r="C2751" s="289" t="s">
        <v>5094</v>
      </c>
      <c r="D2751" s="291" t="s">
        <v>13</v>
      </c>
      <c r="E2751" s="292">
        <v>11.09</v>
      </c>
      <c r="F2751" s="293">
        <v>17.149999999999999</v>
      </c>
      <c r="G2751" s="293">
        <v>28.24</v>
      </c>
    </row>
    <row r="2752" spans="1:7" ht="25.5">
      <c r="A2752" s="289" t="s">
        <v>5095</v>
      </c>
      <c r="B2752" s="290"/>
      <c r="C2752" s="289" t="s">
        <v>5096</v>
      </c>
      <c r="D2752" s="291" t="s">
        <v>13</v>
      </c>
      <c r="E2752" s="292">
        <v>5.63</v>
      </c>
      <c r="F2752" s="293">
        <v>17.149999999999999</v>
      </c>
      <c r="G2752" s="293">
        <v>22.78</v>
      </c>
    </row>
    <row r="2753" spans="1:7" ht="25.5">
      <c r="A2753" s="289" t="s">
        <v>5097</v>
      </c>
      <c r="B2753" s="290"/>
      <c r="C2753" s="289" t="s">
        <v>5098</v>
      </c>
      <c r="D2753" s="291" t="s">
        <v>13</v>
      </c>
      <c r="E2753" s="292">
        <v>19.52</v>
      </c>
      <c r="F2753" s="293">
        <v>17.149999999999999</v>
      </c>
      <c r="G2753" s="293">
        <v>36.67</v>
      </c>
    </row>
    <row r="2754" spans="1:7" ht="25.5">
      <c r="A2754" s="289" t="s">
        <v>5099</v>
      </c>
      <c r="B2754" s="290"/>
      <c r="C2754" s="289" t="s">
        <v>5100</v>
      </c>
      <c r="D2754" s="291" t="s">
        <v>13</v>
      </c>
      <c r="E2754" s="292">
        <v>11.41</v>
      </c>
      <c r="F2754" s="293">
        <v>17.149999999999999</v>
      </c>
      <c r="G2754" s="293">
        <v>28.56</v>
      </c>
    </row>
    <row r="2755" spans="1:7" ht="25.5">
      <c r="A2755" s="289" t="s">
        <v>5101</v>
      </c>
      <c r="B2755" s="290"/>
      <c r="C2755" s="289" t="s">
        <v>5102</v>
      </c>
      <c r="D2755" s="291" t="s">
        <v>13</v>
      </c>
      <c r="E2755" s="292">
        <v>19.32</v>
      </c>
      <c r="F2755" s="293">
        <v>17.149999999999999</v>
      </c>
      <c r="G2755" s="293">
        <v>36.47</v>
      </c>
    </row>
    <row r="2756" spans="1:7" ht="25.5">
      <c r="A2756" s="289" t="s">
        <v>5103</v>
      </c>
      <c r="B2756" s="290"/>
      <c r="C2756" s="289" t="s">
        <v>5104</v>
      </c>
      <c r="D2756" s="291" t="s">
        <v>13</v>
      </c>
      <c r="E2756" s="292">
        <v>11.65</v>
      </c>
      <c r="F2756" s="293">
        <v>17.149999999999999</v>
      </c>
      <c r="G2756" s="293">
        <v>28.8</v>
      </c>
    </row>
    <row r="2757" spans="1:7" ht="25.5">
      <c r="A2757" s="289" t="s">
        <v>5105</v>
      </c>
      <c r="B2757" s="290"/>
      <c r="C2757" s="289" t="s">
        <v>5106</v>
      </c>
      <c r="D2757" s="291" t="s">
        <v>13</v>
      </c>
      <c r="E2757" s="292">
        <v>10.82</v>
      </c>
      <c r="F2757" s="293">
        <v>17.149999999999999</v>
      </c>
      <c r="G2757" s="293">
        <v>27.97</v>
      </c>
    </row>
    <row r="2758" spans="1:7" ht="25.5">
      <c r="A2758" s="289" t="s">
        <v>5107</v>
      </c>
      <c r="B2758" s="290"/>
      <c r="C2758" s="289" t="s">
        <v>5108</v>
      </c>
      <c r="D2758" s="291" t="s">
        <v>13</v>
      </c>
      <c r="E2758" s="292">
        <v>11</v>
      </c>
      <c r="F2758" s="293">
        <v>17.149999999999999</v>
      </c>
      <c r="G2758" s="293">
        <v>28.15</v>
      </c>
    </row>
    <row r="2759" spans="1:7" ht="25.5">
      <c r="A2759" s="289" t="s">
        <v>5109</v>
      </c>
      <c r="B2759" s="290"/>
      <c r="C2759" s="289" t="s">
        <v>5110</v>
      </c>
      <c r="D2759" s="291" t="s">
        <v>13</v>
      </c>
      <c r="E2759" s="292">
        <v>5.84</v>
      </c>
      <c r="F2759" s="293">
        <v>17.149999999999999</v>
      </c>
      <c r="G2759" s="293">
        <v>22.99</v>
      </c>
    </row>
    <row r="2760" spans="1:7" ht="25.5">
      <c r="A2760" s="289" t="s">
        <v>5111</v>
      </c>
      <c r="B2760" s="290"/>
      <c r="C2760" s="289" t="s">
        <v>5112</v>
      </c>
      <c r="D2760" s="291" t="s">
        <v>13</v>
      </c>
      <c r="E2760" s="292">
        <v>11.96</v>
      </c>
      <c r="F2760" s="293">
        <v>17.149999999999999</v>
      </c>
      <c r="G2760" s="293">
        <v>29.11</v>
      </c>
    </row>
    <row r="2761" spans="1:7" ht="25.5">
      <c r="A2761" s="289" t="s">
        <v>5113</v>
      </c>
      <c r="B2761" s="290"/>
      <c r="C2761" s="289" t="s">
        <v>5114</v>
      </c>
      <c r="D2761" s="291" t="s">
        <v>13</v>
      </c>
      <c r="E2761" s="292">
        <v>11.3</v>
      </c>
      <c r="F2761" s="293">
        <v>17.149999999999999</v>
      </c>
      <c r="G2761" s="293">
        <v>28.45</v>
      </c>
    </row>
    <row r="2762" spans="1:7" ht="25.5">
      <c r="A2762" s="289" t="s">
        <v>5115</v>
      </c>
      <c r="B2762" s="290"/>
      <c r="C2762" s="289" t="s">
        <v>5116</v>
      </c>
      <c r="D2762" s="291" t="s">
        <v>13</v>
      </c>
      <c r="E2762" s="292">
        <v>11.3</v>
      </c>
      <c r="F2762" s="293">
        <v>17.149999999999999</v>
      </c>
      <c r="G2762" s="293">
        <v>28.45</v>
      </c>
    </row>
    <row r="2763" spans="1:7" ht="25.5">
      <c r="A2763" s="289" t="s">
        <v>5117</v>
      </c>
      <c r="B2763" s="290"/>
      <c r="C2763" s="289" t="s">
        <v>5118</v>
      </c>
      <c r="D2763" s="291" t="s">
        <v>13</v>
      </c>
      <c r="E2763" s="292">
        <v>5.64</v>
      </c>
      <c r="F2763" s="293">
        <v>17.149999999999999</v>
      </c>
      <c r="G2763" s="293">
        <v>22.79</v>
      </c>
    </row>
    <row r="2764" spans="1:7" ht="25.5">
      <c r="A2764" s="289" t="s">
        <v>5119</v>
      </c>
      <c r="B2764" s="290"/>
      <c r="C2764" s="289" t="s">
        <v>5120</v>
      </c>
      <c r="D2764" s="291" t="s">
        <v>13</v>
      </c>
      <c r="E2764" s="292">
        <v>5.9</v>
      </c>
      <c r="F2764" s="293">
        <v>17.149999999999999</v>
      </c>
      <c r="G2764" s="293">
        <v>23.05</v>
      </c>
    </row>
    <row r="2765" spans="1:7" ht="25.5">
      <c r="A2765" s="289" t="s">
        <v>5121</v>
      </c>
      <c r="B2765" s="290"/>
      <c r="C2765" s="289" t="s">
        <v>5122</v>
      </c>
      <c r="D2765" s="291" t="s">
        <v>13</v>
      </c>
      <c r="E2765" s="292">
        <v>11.23</v>
      </c>
      <c r="F2765" s="293">
        <v>17.149999999999999</v>
      </c>
      <c r="G2765" s="293">
        <v>28.38</v>
      </c>
    </row>
    <row r="2766" spans="1:7">
      <c r="A2766" s="280" t="s">
        <v>5123</v>
      </c>
      <c r="B2766" s="281" t="s">
        <v>5124</v>
      </c>
      <c r="C2766" s="284"/>
      <c r="D2766" s="283"/>
      <c r="E2766" s="295"/>
      <c r="F2766" s="295"/>
      <c r="G2766" s="295"/>
    </row>
    <row r="2767" spans="1:7">
      <c r="A2767" s="285" t="s">
        <v>5125</v>
      </c>
      <c r="B2767" s="286" t="s">
        <v>5126</v>
      </c>
      <c r="C2767" s="287"/>
      <c r="D2767" s="288"/>
      <c r="E2767" s="294"/>
      <c r="F2767" s="294"/>
      <c r="G2767" s="294"/>
    </row>
    <row r="2768" spans="1:7" ht="25.5">
      <c r="A2768" s="289" t="s">
        <v>7914</v>
      </c>
      <c r="B2768" s="290"/>
      <c r="C2768" s="289" t="s">
        <v>7915</v>
      </c>
      <c r="D2768" s="291" t="s">
        <v>13</v>
      </c>
      <c r="E2768" s="292">
        <v>1031.19</v>
      </c>
      <c r="F2768" s="293">
        <v>48.21</v>
      </c>
      <c r="G2768" s="293">
        <v>1079.4000000000001</v>
      </c>
    </row>
    <row r="2769" spans="1:7" ht="25.5">
      <c r="A2769" s="289" t="s">
        <v>7916</v>
      </c>
      <c r="B2769" s="290"/>
      <c r="C2769" s="289" t="s">
        <v>7917</v>
      </c>
      <c r="D2769" s="291" t="s">
        <v>13</v>
      </c>
      <c r="E2769" s="292">
        <v>1229.6199999999999</v>
      </c>
      <c r="F2769" s="293">
        <v>48.21</v>
      </c>
      <c r="G2769" s="293">
        <v>1277.83</v>
      </c>
    </row>
    <row r="2770" spans="1:7">
      <c r="A2770" s="285" t="s">
        <v>5127</v>
      </c>
      <c r="B2770" s="286" t="s">
        <v>5128</v>
      </c>
      <c r="C2770" s="287"/>
      <c r="D2770" s="288"/>
      <c r="E2770" s="294"/>
      <c r="F2770" s="294"/>
      <c r="G2770" s="294"/>
    </row>
    <row r="2771" spans="1:7">
      <c r="A2771" s="289" t="s">
        <v>5129</v>
      </c>
      <c r="B2771" s="290"/>
      <c r="C2771" s="289" t="s">
        <v>5130</v>
      </c>
      <c r="D2771" s="291" t="s">
        <v>13</v>
      </c>
      <c r="E2771" s="292">
        <v>7.29</v>
      </c>
      <c r="F2771" s="293">
        <v>17.149999999999999</v>
      </c>
      <c r="G2771" s="293">
        <v>24.44</v>
      </c>
    </row>
    <row r="2772" spans="1:7">
      <c r="A2772" s="289" t="s">
        <v>5131</v>
      </c>
      <c r="B2772" s="290"/>
      <c r="C2772" s="289" t="s">
        <v>7918</v>
      </c>
      <c r="D2772" s="291" t="s">
        <v>13</v>
      </c>
      <c r="E2772" s="292">
        <v>551.66999999999996</v>
      </c>
      <c r="F2772" s="293">
        <v>32.57</v>
      </c>
      <c r="G2772" s="293">
        <v>584.24</v>
      </c>
    </row>
    <row r="2773" spans="1:7">
      <c r="A2773" s="289" t="s">
        <v>5132</v>
      </c>
      <c r="B2773" s="290"/>
      <c r="C2773" s="289" t="s">
        <v>7919</v>
      </c>
      <c r="D2773" s="291" t="s">
        <v>13</v>
      </c>
      <c r="E2773" s="292">
        <v>377.29</v>
      </c>
      <c r="F2773" s="293">
        <v>27.32</v>
      </c>
      <c r="G2773" s="293">
        <v>404.61</v>
      </c>
    </row>
    <row r="2774" spans="1:7">
      <c r="A2774" s="289" t="s">
        <v>5133</v>
      </c>
      <c r="B2774" s="290"/>
      <c r="C2774" s="289" t="s">
        <v>5134</v>
      </c>
      <c r="D2774" s="291" t="s">
        <v>13</v>
      </c>
      <c r="E2774" s="292">
        <v>126.52</v>
      </c>
      <c r="F2774" s="293">
        <v>17.149999999999999</v>
      </c>
      <c r="G2774" s="293">
        <v>143.66999999999999</v>
      </c>
    </row>
    <row r="2775" spans="1:7">
      <c r="A2775" s="289" t="s">
        <v>8216</v>
      </c>
      <c r="B2775" s="290"/>
      <c r="C2775" s="289" t="s">
        <v>8217</v>
      </c>
      <c r="D2775" s="291" t="s">
        <v>13</v>
      </c>
      <c r="E2775" s="292">
        <v>4.62</v>
      </c>
      <c r="F2775" s="293">
        <v>20.63</v>
      </c>
      <c r="G2775" s="293">
        <v>25.25</v>
      </c>
    </row>
    <row r="2776" spans="1:7">
      <c r="A2776" s="289" t="s">
        <v>5135</v>
      </c>
      <c r="B2776" s="290"/>
      <c r="C2776" s="289" t="s">
        <v>7920</v>
      </c>
      <c r="D2776" s="291" t="s">
        <v>13</v>
      </c>
      <c r="E2776" s="292">
        <v>65.06</v>
      </c>
      <c r="F2776" s="293">
        <v>27.32</v>
      </c>
      <c r="G2776" s="293">
        <v>92.38</v>
      </c>
    </row>
    <row r="2777" spans="1:7" ht="25.5">
      <c r="A2777" s="289" t="s">
        <v>5136</v>
      </c>
      <c r="B2777" s="290"/>
      <c r="C2777" s="289" t="s">
        <v>5137</v>
      </c>
      <c r="D2777" s="291" t="s">
        <v>13</v>
      </c>
      <c r="E2777" s="292">
        <v>2440.0500000000002</v>
      </c>
      <c r="F2777" s="293">
        <v>68.540000000000006</v>
      </c>
      <c r="G2777" s="293">
        <v>2508.59</v>
      </c>
    </row>
    <row r="2778" spans="1:7">
      <c r="A2778" s="289" t="s">
        <v>5138</v>
      </c>
      <c r="B2778" s="290"/>
      <c r="C2778" s="289" t="s">
        <v>7921</v>
      </c>
      <c r="D2778" s="291" t="s">
        <v>13</v>
      </c>
      <c r="E2778" s="292">
        <v>398.89</v>
      </c>
      <c r="F2778" s="293">
        <v>27.32</v>
      </c>
      <c r="G2778" s="293">
        <v>426.21</v>
      </c>
    </row>
    <row r="2779" spans="1:7">
      <c r="A2779" s="289" t="s">
        <v>5139</v>
      </c>
      <c r="B2779" s="290"/>
      <c r="C2779" s="289" t="s">
        <v>7922</v>
      </c>
      <c r="D2779" s="291" t="s">
        <v>13</v>
      </c>
      <c r="E2779" s="292">
        <v>119.75</v>
      </c>
      <c r="F2779" s="293">
        <v>27.32</v>
      </c>
      <c r="G2779" s="293">
        <v>147.07</v>
      </c>
    </row>
    <row r="2780" spans="1:7">
      <c r="A2780" s="285" t="s">
        <v>5140</v>
      </c>
      <c r="B2780" s="286" t="s">
        <v>5141</v>
      </c>
      <c r="C2780" s="287"/>
      <c r="D2780" s="288"/>
      <c r="E2780" s="294"/>
      <c r="F2780" s="294"/>
      <c r="G2780" s="294"/>
    </row>
    <row r="2781" spans="1:7">
      <c r="A2781" s="289" t="s">
        <v>5142</v>
      </c>
      <c r="B2781" s="290"/>
      <c r="C2781" s="289" t="s">
        <v>5143</v>
      </c>
      <c r="D2781" s="291" t="s">
        <v>13</v>
      </c>
      <c r="E2781" s="292">
        <v>10748.86</v>
      </c>
      <c r="F2781" s="293">
        <v>137.08000000000001</v>
      </c>
      <c r="G2781" s="293">
        <v>10885.94</v>
      </c>
    </row>
    <row r="2782" spans="1:7">
      <c r="A2782" s="289" t="s">
        <v>5144</v>
      </c>
      <c r="B2782" s="290"/>
      <c r="C2782" s="289" t="s">
        <v>5145</v>
      </c>
      <c r="D2782" s="291" t="s">
        <v>13</v>
      </c>
      <c r="E2782" s="292">
        <v>10120.86</v>
      </c>
      <c r="F2782" s="293">
        <v>154.22999999999999</v>
      </c>
      <c r="G2782" s="293">
        <v>10275.09</v>
      </c>
    </row>
    <row r="2783" spans="1:7">
      <c r="A2783" s="289" t="s">
        <v>7923</v>
      </c>
      <c r="B2783" s="290"/>
      <c r="C2783" s="289" t="s">
        <v>7924</v>
      </c>
      <c r="D2783" s="291" t="s">
        <v>13</v>
      </c>
      <c r="E2783" s="292">
        <v>410.8</v>
      </c>
      <c r="F2783" s="293">
        <v>171.35</v>
      </c>
      <c r="G2783" s="293">
        <v>582.15</v>
      </c>
    </row>
    <row r="2784" spans="1:7" ht="25.5">
      <c r="A2784" s="289" t="s">
        <v>5146</v>
      </c>
      <c r="B2784" s="290"/>
      <c r="C2784" s="289" t="s">
        <v>5147</v>
      </c>
      <c r="D2784" s="291" t="s">
        <v>262</v>
      </c>
      <c r="E2784" s="292">
        <v>10082.89</v>
      </c>
      <c r="F2784" s="293">
        <v>3633.76</v>
      </c>
      <c r="G2784" s="293">
        <v>13716.65</v>
      </c>
    </row>
    <row r="2785" spans="1:7" ht="25.5">
      <c r="A2785" s="289" t="s">
        <v>5148</v>
      </c>
      <c r="B2785" s="290"/>
      <c r="C2785" s="289" t="s">
        <v>5149</v>
      </c>
      <c r="D2785" s="291" t="s">
        <v>262</v>
      </c>
      <c r="E2785" s="292">
        <v>16065.76</v>
      </c>
      <c r="F2785" s="293">
        <v>4087.98</v>
      </c>
      <c r="G2785" s="293">
        <v>20153.740000000002</v>
      </c>
    </row>
    <row r="2786" spans="1:7" ht="25.5">
      <c r="A2786" s="289" t="s">
        <v>5150</v>
      </c>
      <c r="B2786" s="290"/>
      <c r="C2786" s="289" t="s">
        <v>5151</v>
      </c>
      <c r="D2786" s="291" t="s">
        <v>262</v>
      </c>
      <c r="E2786" s="292">
        <v>23296.25</v>
      </c>
      <c r="F2786" s="293">
        <v>4807.08</v>
      </c>
      <c r="G2786" s="293">
        <v>28103.33</v>
      </c>
    </row>
    <row r="2787" spans="1:7" ht="25.5">
      <c r="A2787" s="289" t="s">
        <v>5152</v>
      </c>
      <c r="B2787" s="290"/>
      <c r="C2787" s="289" t="s">
        <v>7925</v>
      </c>
      <c r="D2787" s="291" t="s">
        <v>13</v>
      </c>
      <c r="E2787" s="292">
        <v>874.09</v>
      </c>
      <c r="F2787" s="293">
        <v>35.54</v>
      </c>
      <c r="G2787" s="293">
        <v>909.63</v>
      </c>
    </row>
    <row r="2788" spans="1:7" ht="25.5">
      <c r="A2788" s="289" t="s">
        <v>5153</v>
      </c>
      <c r="B2788" s="290"/>
      <c r="C2788" s="289" t="s">
        <v>7926</v>
      </c>
      <c r="D2788" s="291" t="s">
        <v>13</v>
      </c>
      <c r="E2788" s="292">
        <v>1015.91</v>
      </c>
      <c r="F2788" s="293">
        <v>44.44</v>
      </c>
      <c r="G2788" s="293">
        <v>1060.3499999999999</v>
      </c>
    </row>
    <row r="2789" spans="1:7" ht="25.5">
      <c r="A2789" s="289" t="s">
        <v>5154</v>
      </c>
      <c r="B2789" s="290"/>
      <c r="C2789" s="289" t="s">
        <v>5155</v>
      </c>
      <c r="D2789" s="291" t="s">
        <v>13</v>
      </c>
      <c r="E2789" s="292">
        <v>2156.9699999999998</v>
      </c>
      <c r="F2789" s="293">
        <v>48.21</v>
      </c>
      <c r="G2789" s="293">
        <v>2205.1799999999998</v>
      </c>
    </row>
    <row r="2790" spans="1:7">
      <c r="A2790" s="285" t="s">
        <v>5156</v>
      </c>
      <c r="B2790" s="286" t="s">
        <v>5157</v>
      </c>
      <c r="C2790" s="287"/>
      <c r="D2790" s="288"/>
      <c r="E2790" s="294"/>
      <c r="F2790" s="294"/>
      <c r="G2790" s="294"/>
    </row>
    <row r="2791" spans="1:7">
      <c r="A2791" s="289" t="s">
        <v>5158</v>
      </c>
      <c r="B2791" s="290"/>
      <c r="C2791" s="289" t="s">
        <v>5159</v>
      </c>
      <c r="D2791" s="291" t="s">
        <v>13</v>
      </c>
      <c r="E2791" s="292">
        <v>161.04</v>
      </c>
      <c r="F2791" s="293">
        <v>27.32</v>
      </c>
      <c r="G2791" s="293">
        <v>188.36</v>
      </c>
    </row>
    <row r="2792" spans="1:7">
      <c r="A2792" s="285" t="s">
        <v>5160</v>
      </c>
      <c r="B2792" s="286" t="s">
        <v>5161</v>
      </c>
      <c r="C2792" s="287"/>
      <c r="D2792" s="288"/>
      <c r="E2792" s="294"/>
      <c r="F2792" s="294"/>
      <c r="G2792" s="294"/>
    </row>
    <row r="2793" spans="1:7">
      <c r="A2793" s="289" t="s">
        <v>5162</v>
      </c>
      <c r="B2793" s="290"/>
      <c r="C2793" s="289" t="s">
        <v>7927</v>
      </c>
      <c r="D2793" s="291" t="s">
        <v>13</v>
      </c>
      <c r="E2793" s="292">
        <v>295.37</v>
      </c>
      <c r="F2793" s="293">
        <v>34.270000000000003</v>
      </c>
      <c r="G2793" s="293">
        <v>329.64</v>
      </c>
    </row>
    <row r="2794" spans="1:7">
      <c r="A2794" s="285" t="s">
        <v>5163</v>
      </c>
      <c r="B2794" s="286" t="s">
        <v>5164</v>
      </c>
      <c r="C2794" s="287"/>
      <c r="D2794" s="288"/>
      <c r="E2794" s="294"/>
      <c r="F2794" s="294"/>
      <c r="G2794" s="294"/>
    </row>
    <row r="2795" spans="1:7">
      <c r="A2795" s="289" t="s">
        <v>5165</v>
      </c>
      <c r="B2795" s="290"/>
      <c r="C2795" s="289" t="s">
        <v>5166</v>
      </c>
      <c r="D2795" s="291" t="s">
        <v>13</v>
      </c>
      <c r="E2795" s="292">
        <v>27.2</v>
      </c>
      <c r="F2795" s="293">
        <v>17.149999999999999</v>
      </c>
      <c r="G2795" s="293">
        <v>44.35</v>
      </c>
    </row>
    <row r="2796" spans="1:7">
      <c r="A2796" s="285" t="s">
        <v>5167</v>
      </c>
      <c r="B2796" s="286" t="s">
        <v>5168</v>
      </c>
      <c r="C2796" s="287"/>
      <c r="D2796" s="288"/>
      <c r="E2796" s="294"/>
      <c r="F2796" s="294"/>
      <c r="G2796" s="294"/>
    </row>
    <row r="2797" spans="1:7">
      <c r="A2797" s="289" t="s">
        <v>8218</v>
      </c>
      <c r="B2797" s="290"/>
      <c r="C2797" s="289" t="s">
        <v>8219</v>
      </c>
      <c r="D2797" s="291" t="s">
        <v>262</v>
      </c>
      <c r="E2797" s="292">
        <v>6519.05</v>
      </c>
      <c r="F2797" s="293">
        <v>278.88</v>
      </c>
      <c r="G2797" s="293">
        <v>6797.93</v>
      </c>
    </row>
    <row r="2798" spans="1:7">
      <c r="A2798" s="289" t="s">
        <v>5169</v>
      </c>
      <c r="B2798" s="290"/>
      <c r="C2798" s="289" t="s">
        <v>5170</v>
      </c>
      <c r="D2798" s="291" t="s">
        <v>262</v>
      </c>
      <c r="E2798" s="292">
        <v>5251.2</v>
      </c>
      <c r="F2798" s="293">
        <v>270.16000000000003</v>
      </c>
      <c r="G2798" s="293">
        <v>5521.36</v>
      </c>
    </row>
    <row r="2799" spans="1:7">
      <c r="A2799" s="289" t="s">
        <v>5171</v>
      </c>
      <c r="B2799" s="290"/>
      <c r="C2799" s="289" t="s">
        <v>5172</v>
      </c>
      <c r="D2799" s="291" t="s">
        <v>262</v>
      </c>
      <c r="E2799" s="292">
        <v>6352.4</v>
      </c>
      <c r="F2799" s="293">
        <v>278.88</v>
      </c>
      <c r="G2799" s="293">
        <v>6631.28</v>
      </c>
    </row>
    <row r="2800" spans="1:7">
      <c r="A2800" s="289" t="s">
        <v>5173</v>
      </c>
      <c r="B2800" s="290"/>
      <c r="C2800" s="289" t="s">
        <v>5174</v>
      </c>
      <c r="D2800" s="291" t="s">
        <v>262</v>
      </c>
      <c r="E2800" s="292">
        <v>9043.57</v>
      </c>
      <c r="F2800" s="293">
        <v>278.88</v>
      </c>
      <c r="G2800" s="293">
        <v>9322.4500000000007</v>
      </c>
    </row>
    <row r="2801" spans="1:7">
      <c r="A2801" s="289" t="s">
        <v>5175</v>
      </c>
      <c r="B2801" s="290"/>
      <c r="C2801" s="289" t="s">
        <v>5176</v>
      </c>
      <c r="D2801" s="291" t="s">
        <v>262</v>
      </c>
      <c r="E2801" s="292">
        <v>2365.77</v>
      </c>
      <c r="F2801" s="293">
        <v>270.16000000000003</v>
      </c>
      <c r="G2801" s="293">
        <v>2635.93</v>
      </c>
    </row>
    <row r="2802" spans="1:7">
      <c r="A2802" s="289" t="s">
        <v>5177</v>
      </c>
      <c r="B2802" s="290"/>
      <c r="C2802" s="289" t="s">
        <v>5178</v>
      </c>
      <c r="D2802" s="291" t="s">
        <v>262</v>
      </c>
      <c r="E2802" s="292">
        <v>2933.42</v>
      </c>
      <c r="F2802" s="293">
        <v>270.16000000000003</v>
      </c>
      <c r="G2802" s="293">
        <v>3203.58</v>
      </c>
    </row>
    <row r="2803" spans="1:7">
      <c r="A2803" s="289" t="s">
        <v>5179</v>
      </c>
      <c r="B2803" s="290"/>
      <c r="C2803" s="289" t="s">
        <v>5180</v>
      </c>
      <c r="D2803" s="291" t="s">
        <v>262</v>
      </c>
      <c r="E2803" s="292">
        <v>4695.88</v>
      </c>
      <c r="F2803" s="293">
        <v>278.88</v>
      </c>
      <c r="G2803" s="293">
        <v>4974.76</v>
      </c>
    </row>
    <row r="2804" spans="1:7">
      <c r="A2804" s="289" t="s">
        <v>5181</v>
      </c>
      <c r="B2804" s="290"/>
      <c r="C2804" s="289" t="s">
        <v>5182</v>
      </c>
      <c r="D2804" s="291" t="s">
        <v>262</v>
      </c>
      <c r="E2804" s="292">
        <v>4993.3500000000004</v>
      </c>
      <c r="F2804" s="293">
        <v>278.88</v>
      </c>
      <c r="G2804" s="293">
        <v>5272.23</v>
      </c>
    </row>
    <row r="2805" spans="1:7">
      <c r="A2805" s="289" t="s">
        <v>5183</v>
      </c>
      <c r="B2805" s="290"/>
      <c r="C2805" s="289" t="s">
        <v>5184</v>
      </c>
      <c r="D2805" s="291" t="s">
        <v>262</v>
      </c>
      <c r="E2805" s="292">
        <v>4495.6000000000004</v>
      </c>
      <c r="F2805" s="293">
        <v>270.16000000000003</v>
      </c>
      <c r="G2805" s="293">
        <v>4765.76</v>
      </c>
    </row>
    <row r="2806" spans="1:7">
      <c r="A2806" s="289" t="s">
        <v>5185</v>
      </c>
      <c r="B2806" s="290"/>
      <c r="C2806" s="289" t="s">
        <v>5186</v>
      </c>
      <c r="D2806" s="291" t="s">
        <v>262</v>
      </c>
      <c r="E2806" s="292">
        <v>4970.83</v>
      </c>
      <c r="F2806" s="293">
        <v>278.88</v>
      </c>
      <c r="G2806" s="293">
        <v>5249.71</v>
      </c>
    </row>
    <row r="2807" spans="1:7">
      <c r="A2807" s="289" t="s">
        <v>5187</v>
      </c>
      <c r="B2807" s="290"/>
      <c r="C2807" s="289" t="s">
        <v>5188</v>
      </c>
      <c r="D2807" s="291" t="s">
        <v>262</v>
      </c>
      <c r="E2807" s="292">
        <v>7383.17</v>
      </c>
      <c r="F2807" s="293">
        <v>278.88</v>
      </c>
      <c r="G2807" s="293">
        <v>7662.05</v>
      </c>
    </row>
    <row r="2808" spans="1:7">
      <c r="A2808" s="285" t="s">
        <v>5189</v>
      </c>
      <c r="B2808" s="286" t="s">
        <v>5190</v>
      </c>
      <c r="C2808" s="287"/>
      <c r="D2808" s="288"/>
      <c r="E2808" s="294"/>
      <c r="F2808" s="294"/>
      <c r="G2808" s="294"/>
    </row>
    <row r="2809" spans="1:7">
      <c r="A2809" s="289" t="s">
        <v>5191</v>
      </c>
      <c r="B2809" s="290"/>
      <c r="C2809" s="289" t="s">
        <v>7928</v>
      </c>
      <c r="D2809" s="291" t="s">
        <v>13</v>
      </c>
      <c r="E2809" s="292">
        <v>28534.04</v>
      </c>
      <c r="F2809" s="293">
        <v>631.44000000000005</v>
      </c>
      <c r="G2809" s="293">
        <v>29165.48</v>
      </c>
    </row>
    <row r="2810" spans="1:7">
      <c r="A2810" s="289" t="s">
        <v>5192</v>
      </c>
      <c r="B2810" s="290"/>
      <c r="C2810" s="289" t="s">
        <v>7929</v>
      </c>
      <c r="D2810" s="291" t="s">
        <v>13</v>
      </c>
      <c r="E2810" s="292">
        <v>32984.07</v>
      </c>
      <c r="F2810" s="293">
        <v>631.44000000000005</v>
      </c>
      <c r="G2810" s="293">
        <v>33615.51</v>
      </c>
    </row>
    <row r="2811" spans="1:7">
      <c r="A2811" s="289" t="s">
        <v>5193</v>
      </c>
      <c r="B2811" s="290"/>
      <c r="C2811" s="289" t="s">
        <v>7930</v>
      </c>
      <c r="D2811" s="291" t="s">
        <v>13</v>
      </c>
      <c r="E2811" s="292">
        <v>38110.67</v>
      </c>
      <c r="F2811" s="293">
        <v>631.44000000000005</v>
      </c>
      <c r="G2811" s="293">
        <v>38742.11</v>
      </c>
    </row>
    <row r="2812" spans="1:7">
      <c r="A2812" s="289" t="s">
        <v>5194</v>
      </c>
      <c r="B2812" s="290"/>
      <c r="C2812" s="289" t="s">
        <v>7931</v>
      </c>
      <c r="D2812" s="291" t="s">
        <v>13</v>
      </c>
      <c r="E2812" s="292">
        <v>42470.03</v>
      </c>
      <c r="F2812" s="293">
        <v>631.44000000000005</v>
      </c>
      <c r="G2812" s="293">
        <v>43101.47</v>
      </c>
    </row>
    <row r="2813" spans="1:7">
      <c r="A2813" s="289" t="s">
        <v>5195</v>
      </c>
      <c r="B2813" s="290"/>
      <c r="C2813" s="289" t="s">
        <v>7932</v>
      </c>
      <c r="D2813" s="291" t="s">
        <v>13</v>
      </c>
      <c r="E2813" s="292">
        <v>2743.56</v>
      </c>
      <c r="F2813" s="293">
        <v>552.51</v>
      </c>
      <c r="G2813" s="293">
        <v>3296.07</v>
      </c>
    </row>
    <row r="2814" spans="1:7">
      <c r="A2814" s="289" t="s">
        <v>5196</v>
      </c>
      <c r="B2814" s="290"/>
      <c r="C2814" s="289" t="s">
        <v>7933</v>
      </c>
      <c r="D2814" s="291" t="s">
        <v>13</v>
      </c>
      <c r="E2814" s="292">
        <v>3546.94</v>
      </c>
      <c r="F2814" s="293">
        <v>552.51</v>
      </c>
      <c r="G2814" s="293">
        <v>4099.45</v>
      </c>
    </row>
    <row r="2815" spans="1:7">
      <c r="A2815" s="289" t="s">
        <v>5197</v>
      </c>
      <c r="B2815" s="290"/>
      <c r="C2815" s="289" t="s">
        <v>7934</v>
      </c>
      <c r="D2815" s="291" t="s">
        <v>13</v>
      </c>
      <c r="E2815" s="292">
        <v>4769.2299999999996</v>
      </c>
      <c r="F2815" s="293">
        <v>552.51</v>
      </c>
      <c r="G2815" s="293">
        <v>5321.74</v>
      </c>
    </row>
    <row r="2816" spans="1:7" ht="25.5">
      <c r="A2816" s="289" t="s">
        <v>5198</v>
      </c>
      <c r="B2816" s="290"/>
      <c r="C2816" s="289" t="s">
        <v>7935</v>
      </c>
      <c r="D2816" s="291" t="s">
        <v>13</v>
      </c>
      <c r="E2816" s="292">
        <v>3054.2</v>
      </c>
      <c r="F2816" s="293">
        <v>552.51</v>
      </c>
      <c r="G2816" s="293">
        <v>3606.71</v>
      </c>
    </row>
    <row r="2817" spans="1:7" ht="25.5">
      <c r="A2817" s="289" t="s">
        <v>5199</v>
      </c>
      <c r="B2817" s="290"/>
      <c r="C2817" s="289" t="s">
        <v>7936</v>
      </c>
      <c r="D2817" s="291" t="s">
        <v>13</v>
      </c>
      <c r="E2817" s="292">
        <v>3516.81</v>
      </c>
      <c r="F2817" s="293">
        <v>552.51</v>
      </c>
      <c r="G2817" s="293">
        <v>4069.32</v>
      </c>
    </row>
    <row r="2818" spans="1:7" ht="25.5">
      <c r="A2818" s="289" t="s">
        <v>5200</v>
      </c>
      <c r="B2818" s="290"/>
      <c r="C2818" s="289" t="s">
        <v>7937</v>
      </c>
      <c r="D2818" s="291" t="s">
        <v>13</v>
      </c>
      <c r="E2818" s="292">
        <v>4175.33</v>
      </c>
      <c r="F2818" s="293">
        <v>552.51</v>
      </c>
      <c r="G2818" s="293">
        <v>4727.84</v>
      </c>
    </row>
    <row r="2819" spans="1:7" ht="25.5">
      <c r="A2819" s="289" t="s">
        <v>5201</v>
      </c>
      <c r="B2819" s="290"/>
      <c r="C2819" s="289" t="s">
        <v>7938</v>
      </c>
      <c r="D2819" s="291" t="s">
        <v>13</v>
      </c>
      <c r="E2819" s="292">
        <v>4835.96</v>
      </c>
      <c r="F2819" s="293">
        <v>552.51</v>
      </c>
      <c r="G2819" s="293">
        <v>5388.47</v>
      </c>
    </row>
    <row r="2820" spans="1:7" ht="25.5">
      <c r="A2820" s="289" t="s">
        <v>5202</v>
      </c>
      <c r="B2820" s="290"/>
      <c r="C2820" s="289" t="s">
        <v>7939</v>
      </c>
      <c r="D2820" s="291" t="s">
        <v>13</v>
      </c>
      <c r="E2820" s="292">
        <v>2818.76</v>
      </c>
      <c r="F2820" s="293">
        <v>552.51</v>
      </c>
      <c r="G2820" s="293">
        <v>3371.27</v>
      </c>
    </row>
    <row r="2821" spans="1:7" ht="25.5">
      <c r="A2821" s="289" t="s">
        <v>5203</v>
      </c>
      <c r="B2821" s="290"/>
      <c r="C2821" s="289" t="s">
        <v>7940</v>
      </c>
      <c r="D2821" s="291" t="s">
        <v>13</v>
      </c>
      <c r="E2821" s="292">
        <v>3202.47</v>
      </c>
      <c r="F2821" s="293">
        <v>552.51</v>
      </c>
      <c r="G2821" s="293">
        <v>3754.98</v>
      </c>
    </row>
    <row r="2822" spans="1:7" ht="25.5">
      <c r="A2822" s="289" t="s">
        <v>5204</v>
      </c>
      <c r="B2822" s="290"/>
      <c r="C2822" s="289" t="s">
        <v>7941</v>
      </c>
      <c r="D2822" s="291" t="s">
        <v>13</v>
      </c>
      <c r="E2822" s="292">
        <v>3475.93</v>
      </c>
      <c r="F2822" s="293">
        <v>552.51</v>
      </c>
      <c r="G2822" s="293">
        <v>4028.44</v>
      </c>
    </row>
    <row r="2823" spans="1:7" ht="25.5">
      <c r="A2823" s="289" t="s">
        <v>5205</v>
      </c>
      <c r="B2823" s="290"/>
      <c r="C2823" s="289" t="s">
        <v>7942</v>
      </c>
      <c r="D2823" s="291" t="s">
        <v>13</v>
      </c>
      <c r="E2823" s="292">
        <v>3589.95</v>
      </c>
      <c r="F2823" s="293">
        <v>552.51</v>
      </c>
      <c r="G2823" s="293">
        <v>4142.46</v>
      </c>
    </row>
    <row r="2824" spans="1:7">
      <c r="A2824" s="285" t="s">
        <v>5206</v>
      </c>
      <c r="B2824" s="286" t="s">
        <v>5207</v>
      </c>
      <c r="C2824" s="287"/>
      <c r="D2824" s="288"/>
      <c r="E2824" s="294"/>
      <c r="F2824" s="294"/>
      <c r="G2824" s="294"/>
    </row>
    <row r="2825" spans="1:7" ht="25.5">
      <c r="A2825" s="289" t="s">
        <v>5208</v>
      </c>
      <c r="B2825" s="290"/>
      <c r="C2825" s="289" t="s">
        <v>5209</v>
      </c>
      <c r="D2825" s="291" t="s">
        <v>13</v>
      </c>
      <c r="E2825" s="292">
        <v>6411.12</v>
      </c>
      <c r="F2825" s="293">
        <v>192.84</v>
      </c>
      <c r="G2825" s="293">
        <v>6603.96</v>
      </c>
    </row>
    <row r="2826" spans="1:7" ht="25.5">
      <c r="A2826" s="289" t="s">
        <v>5210</v>
      </c>
      <c r="B2826" s="290"/>
      <c r="C2826" s="289" t="s">
        <v>5211</v>
      </c>
      <c r="D2826" s="291" t="s">
        <v>13</v>
      </c>
      <c r="E2826" s="292">
        <v>10995.3</v>
      </c>
      <c r="F2826" s="293">
        <v>192.84</v>
      </c>
      <c r="G2826" s="293">
        <v>11188.14</v>
      </c>
    </row>
    <row r="2827" spans="1:7" ht="25.5">
      <c r="A2827" s="289" t="s">
        <v>5212</v>
      </c>
      <c r="B2827" s="290"/>
      <c r="C2827" s="289" t="s">
        <v>5213</v>
      </c>
      <c r="D2827" s="291" t="s">
        <v>13</v>
      </c>
      <c r="E2827" s="292">
        <v>3071.62</v>
      </c>
      <c r="F2827" s="293">
        <v>192.84</v>
      </c>
      <c r="G2827" s="293">
        <v>3264.46</v>
      </c>
    </row>
    <row r="2828" spans="1:7" ht="25.5">
      <c r="A2828" s="289" t="s">
        <v>5214</v>
      </c>
      <c r="B2828" s="290"/>
      <c r="C2828" s="289" t="s">
        <v>5215</v>
      </c>
      <c r="D2828" s="291" t="s">
        <v>13</v>
      </c>
      <c r="E2828" s="292">
        <v>1744.66</v>
      </c>
      <c r="F2828" s="293">
        <v>192.84</v>
      </c>
      <c r="G2828" s="293">
        <v>1937.5</v>
      </c>
    </row>
    <row r="2829" spans="1:7" ht="25.5">
      <c r="A2829" s="289" t="s">
        <v>5216</v>
      </c>
      <c r="B2829" s="290"/>
      <c r="C2829" s="289" t="s">
        <v>5217</v>
      </c>
      <c r="D2829" s="291" t="s">
        <v>13</v>
      </c>
      <c r="E2829" s="292">
        <v>30188.01</v>
      </c>
      <c r="F2829" s="293">
        <v>192.84</v>
      </c>
      <c r="G2829" s="293">
        <v>30380.85</v>
      </c>
    </row>
    <row r="2830" spans="1:7" ht="25.5">
      <c r="A2830" s="289" t="s">
        <v>5218</v>
      </c>
      <c r="B2830" s="290"/>
      <c r="C2830" s="289" t="s">
        <v>5219</v>
      </c>
      <c r="D2830" s="291" t="s">
        <v>13</v>
      </c>
      <c r="E2830" s="292">
        <v>2046.32</v>
      </c>
      <c r="F2830" s="293">
        <v>192.84</v>
      </c>
      <c r="G2830" s="293">
        <v>2239.16</v>
      </c>
    </row>
    <row r="2831" spans="1:7" ht="25.5">
      <c r="A2831" s="289" t="s">
        <v>5220</v>
      </c>
      <c r="B2831" s="290"/>
      <c r="C2831" s="289" t="s">
        <v>5221</v>
      </c>
      <c r="D2831" s="291" t="s">
        <v>13</v>
      </c>
      <c r="E2831" s="292">
        <v>6937.1</v>
      </c>
      <c r="F2831" s="293">
        <v>192.84</v>
      </c>
      <c r="G2831" s="293">
        <v>7129.94</v>
      </c>
    </row>
    <row r="2832" spans="1:7" ht="25.5">
      <c r="A2832" s="289" t="s">
        <v>5222</v>
      </c>
      <c r="B2832" s="290"/>
      <c r="C2832" s="289" t="s">
        <v>5223</v>
      </c>
      <c r="D2832" s="291" t="s">
        <v>13</v>
      </c>
      <c r="E2832" s="292">
        <v>3283.09</v>
      </c>
      <c r="F2832" s="293">
        <v>192.84</v>
      </c>
      <c r="G2832" s="293">
        <v>3475.93</v>
      </c>
    </row>
    <row r="2833" spans="1:7" ht="25.5">
      <c r="A2833" s="289" t="s">
        <v>5224</v>
      </c>
      <c r="B2833" s="290"/>
      <c r="C2833" s="289" t="s">
        <v>5225</v>
      </c>
      <c r="D2833" s="291" t="s">
        <v>13</v>
      </c>
      <c r="E2833" s="292">
        <v>13268.14</v>
      </c>
      <c r="F2833" s="293">
        <v>192.84</v>
      </c>
      <c r="G2833" s="293">
        <v>13460.98</v>
      </c>
    </row>
    <row r="2834" spans="1:7" ht="25.5">
      <c r="A2834" s="289" t="s">
        <v>5226</v>
      </c>
      <c r="B2834" s="290"/>
      <c r="C2834" s="289" t="s">
        <v>5227</v>
      </c>
      <c r="D2834" s="291" t="s">
        <v>13</v>
      </c>
      <c r="E2834" s="292">
        <v>2596.6999999999998</v>
      </c>
      <c r="F2834" s="293">
        <v>192.84</v>
      </c>
      <c r="G2834" s="293">
        <v>2789.54</v>
      </c>
    </row>
    <row r="2835" spans="1:7" ht="25.5">
      <c r="A2835" s="289" t="s">
        <v>5228</v>
      </c>
      <c r="B2835" s="290"/>
      <c r="C2835" s="289" t="s">
        <v>5229</v>
      </c>
      <c r="D2835" s="291" t="s">
        <v>13</v>
      </c>
      <c r="E2835" s="292">
        <v>3591.25</v>
      </c>
      <c r="F2835" s="293">
        <v>192.84</v>
      </c>
      <c r="G2835" s="293">
        <v>3784.09</v>
      </c>
    </row>
    <row r="2836" spans="1:7" ht="25.5">
      <c r="A2836" s="289" t="s">
        <v>5230</v>
      </c>
      <c r="B2836" s="290"/>
      <c r="C2836" s="289" t="s">
        <v>5231</v>
      </c>
      <c r="D2836" s="291" t="s">
        <v>13</v>
      </c>
      <c r="E2836" s="292">
        <v>3947.89</v>
      </c>
      <c r="F2836" s="293">
        <v>192.84</v>
      </c>
      <c r="G2836" s="293">
        <v>4140.7299999999996</v>
      </c>
    </row>
    <row r="2837" spans="1:7" ht="25.5">
      <c r="A2837" s="289" t="s">
        <v>5232</v>
      </c>
      <c r="B2837" s="290"/>
      <c r="C2837" s="289" t="s">
        <v>5233</v>
      </c>
      <c r="D2837" s="291" t="s">
        <v>13</v>
      </c>
      <c r="E2837" s="292">
        <v>5443.62</v>
      </c>
      <c r="F2837" s="293">
        <v>192.84</v>
      </c>
      <c r="G2837" s="293">
        <v>5636.46</v>
      </c>
    </row>
    <row r="2838" spans="1:7" ht="25.5">
      <c r="A2838" s="289" t="s">
        <v>5234</v>
      </c>
      <c r="B2838" s="290"/>
      <c r="C2838" s="289" t="s">
        <v>5235</v>
      </c>
      <c r="D2838" s="291" t="s">
        <v>13</v>
      </c>
      <c r="E2838" s="292">
        <v>4339.8500000000004</v>
      </c>
      <c r="F2838" s="293">
        <v>192.84</v>
      </c>
      <c r="G2838" s="293">
        <v>4532.6899999999996</v>
      </c>
    </row>
    <row r="2839" spans="1:7" ht="25.5">
      <c r="A2839" s="289" t="s">
        <v>5236</v>
      </c>
      <c r="B2839" s="290"/>
      <c r="C2839" s="289" t="s">
        <v>5237</v>
      </c>
      <c r="D2839" s="291" t="s">
        <v>13</v>
      </c>
      <c r="E2839" s="292">
        <v>1048.9000000000001</v>
      </c>
      <c r="F2839" s="293">
        <v>192.84</v>
      </c>
      <c r="G2839" s="293">
        <v>1241.74</v>
      </c>
    </row>
    <row r="2840" spans="1:7" ht="25.5">
      <c r="A2840" s="289" t="s">
        <v>5238</v>
      </c>
      <c r="B2840" s="290"/>
      <c r="C2840" s="289" t="s">
        <v>5239</v>
      </c>
      <c r="D2840" s="291" t="s">
        <v>13</v>
      </c>
      <c r="E2840" s="292">
        <v>788.58</v>
      </c>
      <c r="F2840" s="293">
        <v>192.84</v>
      </c>
      <c r="G2840" s="293">
        <v>981.42</v>
      </c>
    </row>
    <row r="2841" spans="1:7" ht="25.5">
      <c r="A2841" s="289" t="s">
        <v>5240</v>
      </c>
      <c r="B2841" s="290"/>
      <c r="C2841" s="289" t="s">
        <v>5241</v>
      </c>
      <c r="D2841" s="291" t="s">
        <v>13</v>
      </c>
      <c r="E2841" s="292">
        <v>11211.51</v>
      </c>
      <c r="F2841" s="293">
        <v>192.84</v>
      </c>
      <c r="G2841" s="293">
        <v>11404.35</v>
      </c>
    </row>
    <row r="2842" spans="1:7" ht="25.5">
      <c r="A2842" s="289" t="s">
        <v>5242</v>
      </c>
      <c r="B2842" s="290"/>
      <c r="C2842" s="289" t="s">
        <v>5243</v>
      </c>
      <c r="D2842" s="291" t="s">
        <v>13</v>
      </c>
      <c r="E2842" s="292">
        <v>8195.33</v>
      </c>
      <c r="F2842" s="293">
        <v>192.84</v>
      </c>
      <c r="G2842" s="293">
        <v>8388.17</v>
      </c>
    </row>
    <row r="2843" spans="1:7" ht="25.5">
      <c r="A2843" s="289" t="s">
        <v>5244</v>
      </c>
      <c r="B2843" s="290"/>
      <c r="C2843" s="289" t="s">
        <v>5245</v>
      </c>
      <c r="D2843" s="291" t="s">
        <v>13</v>
      </c>
      <c r="E2843" s="292">
        <v>1034.8699999999999</v>
      </c>
      <c r="F2843" s="293">
        <v>192.84</v>
      </c>
      <c r="G2843" s="293">
        <v>1227.71</v>
      </c>
    </row>
    <row r="2844" spans="1:7" ht="25.5">
      <c r="A2844" s="289" t="s">
        <v>5246</v>
      </c>
      <c r="B2844" s="290"/>
      <c r="C2844" s="289" t="s">
        <v>5247</v>
      </c>
      <c r="D2844" s="291" t="s">
        <v>13</v>
      </c>
      <c r="E2844" s="292">
        <v>20757.02</v>
      </c>
      <c r="F2844" s="293">
        <v>192.84</v>
      </c>
      <c r="G2844" s="293">
        <v>20949.86</v>
      </c>
    </row>
    <row r="2845" spans="1:7" ht="25.5">
      <c r="A2845" s="289" t="s">
        <v>5248</v>
      </c>
      <c r="B2845" s="290"/>
      <c r="C2845" s="289" t="s">
        <v>5249</v>
      </c>
      <c r="D2845" s="291" t="s">
        <v>13</v>
      </c>
      <c r="E2845" s="292">
        <v>20042.39</v>
      </c>
      <c r="F2845" s="293">
        <v>192.84</v>
      </c>
      <c r="G2845" s="293">
        <v>20235.23</v>
      </c>
    </row>
    <row r="2846" spans="1:7" ht="25.5">
      <c r="A2846" s="289" t="s">
        <v>5250</v>
      </c>
      <c r="B2846" s="290"/>
      <c r="C2846" s="289" t="s">
        <v>7943</v>
      </c>
      <c r="D2846" s="291" t="s">
        <v>13</v>
      </c>
      <c r="E2846" s="292">
        <v>1383.06</v>
      </c>
      <c r="F2846" s="293">
        <v>192.84</v>
      </c>
      <c r="G2846" s="293">
        <v>1575.9</v>
      </c>
    </row>
    <row r="2847" spans="1:7" ht="25.5">
      <c r="A2847" s="289" t="s">
        <v>5251</v>
      </c>
      <c r="B2847" s="290"/>
      <c r="C2847" s="289" t="s">
        <v>7944</v>
      </c>
      <c r="D2847" s="291" t="s">
        <v>13</v>
      </c>
      <c r="E2847" s="292">
        <v>2115.9499999999998</v>
      </c>
      <c r="F2847" s="293">
        <v>192.84</v>
      </c>
      <c r="G2847" s="293">
        <v>2308.79</v>
      </c>
    </row>
    <row r="2848" spans="1:7">
      <c r="A2848" s="285" t="s">
        <v>5252</v>
      </c>
      <c r="B2848" s="286" t="s">
        <v>5253</v>
      </c>
      <c r="C2848" s="287"/>
      <c r="D2848" s="288"/>
      <c r="E2848" s="294"/>
      <c r="F2848" s="294"/>
      <c r="G2848" s="294"/>
    </row>
    <row r="2849" spans="1:7" ht="25.5">
      <c r="A2849" s="289" t="s">
        <v>5254</v>
      </c>
      <c r="B2849" s="290"/>
      <c r="C2849" s="289" t="s">
        <v>5255</v>
      </c>
      <c r="D2849" s="291" t="s">
        <v>13</v>
      </c>
      <c r="E2849" s="292">
        <v>5876.76</v>
      </c>
      <c r="F2849" s="293">
        <v>411.24</v>
      </c>
      <c r="G2849" s="293">
        <v>6288</v>
      </c>
    </row>
    <row r="2850" spans="1:7" ht="25.5">
      <c r="A2850" s="289" t="s">
        <v>5256</v>
      </c>
      <c r="B2850" s="290"/>
      <c r="C2850" s="289" t="s">
        <v>5257</v>
      </c>
      <c r="D2850" s="291" t="s">
        <v>13</v>
      </c>
      <c r="E2850" s="292">
        <v>6567.7</v>
      </c>
      <c r="F2850" s="293">
        <v>411.24</v>
      </c>
      <c r="G2850" s="293">
        <v>6978.94</v>
      </c>
    </row>
    <row r="2851" spans="1:7" ht="25.5">
      <c r="A2851" s="289" t="s">
        <v>5258</v>
      </c>
      <c r="B2851" s="290"/>
      <c r="C2851" s="289" t="s">
        <v>5259</v>
      </c>
      <c r="D2851" s="291" t="s">
        <v>13</v>
      </c>
      <c r="E2851" s="292">
        <v>13836.65</v>
      </c>
      <c r="F2851" s="293">
        <v>411.24</v>
      </c>
      <c r="G2851" s="293">
        <v>14247.89</v>
      </c>
    </row>
    <row r="2852" spans="1:7" ht="25.5">
      <c r="A2852" s="289" t="s">
        <v>5260</v>
      </c>
      <c r="B2852" s="290"/>
      <c r="C2852" s="289" t="s">
        <v>5261</v>
      </c>
      <c r="D2852" s="291" t="s">
        <v>13</v>
      </c>
      <c r="E2852" s="292">
        <v>6219.81</v>
      </c>
      <c r="F2852" s="293">
        <v>411.24</v>
      </c>
      <c r="G2852" s="293">
        <v>6631.05</v>
      </c>
    </row>
    <row r="2853" spans="1:7" ht="25.5">
      <c r="A2853" s="289" t="s">
        <v>5262</v>
      </c>
      <c r="B2853" s="290"/>
      <c r="C2853" s="289" t="s">
        <v>5263</v>
      </c>
      <c r="D2853" s="291" t="s">
        <v>13</v>
      </c>
      <c r="E2853" s="292">
        <v>7309.42</v>
      </c>
      <c r="F2853" s="293">
        <v>411.24</v>
      </c>
      <c r="G2853" s="293">
        <v>7720.66</v>
      </c>
    </row>
    <row r="2854" spans="1:7" ht="25.5">
      <c r="A2854" s="289" t="s">
        <v>5264</v>
      </c>
      <c r="B2854" s="290"/>
      <c r="C2854" s="289" t="s">
        <v>5265</v>
      </c>
      <c r="D2854" s="291" t="s">
        <v>13</v>
      </c>
      <c r="E2854" s="292">
        <v>12089.89</v>
      </c>
      <c r="F2854" s="293">
        <v>411.24</v>
      </c>
      <c r="G2854" s="293">
        <v>12501.13</v>
      </c>
    </row>
    <row r="2855" spans="1:7" ht="25.5">
      <c r="A2855" s="289" t="s">
        <v>5266</v>
      </c>
      <c r="B2855" s="290"/>
      <c r="C2855" s="289" t="s">
        <v>5267</v>
      </c>
      <c r="D2855" s="291" t="s">
        <v>13</v>
      </c>
      <c r="E2855" s="292">
        <v>4157.67</v>
      </c>
      <c r="F2855" s="293">
        <v>274.16000000000003</v>
      </c>
      <c r="G2855" s="293">
        <v>4431.83</v>
      </c>
    </row>
    <row r="2856" spans="1:7" ht="25.5">
      <c r="A2856" s="289" t="s">
        <v>5268</v>
      </c>
      <c r="B2856" s="290"/>
      <c r="C2856" s="289" t="s">
        <v>5269</v>
      </c>
      <c r="D2856" s="291" t="s">
        <v>13</v>
      </c>
      <c r="E2856" s="292">
        <v>5632.95</v>
      </c>
      <c r="F2856" s="293">
        <v>274.16000000000003</v>
      </c>
      <c r="G2856" s="293">
        <v>5907.11</v>
      </c>
    </row>
    <row r="2857" spans="1:7" ht="25.5">
      <c r="A2857" s="289" t="s">
        <v>5270</v>
      </c>
      <c r="B2857" s="290"/>
      <c r="C2857" s="289" t="s">
        <v>5271</v>
      </c>
      <c r="D2857" s="291" t="s">
        <v>13</v>
      </c>
      <c r="E2857" s="292">
        <v>1663.56</v>
      </c>
      <c r="F2857" s="293">
        <v>274.16000000000003</v>
      </c>
      <c r="G2857" s="293">
        <v>1937.72</v>
      </c>
    </row>
    <row r="2858" spans="1:7" ht="25.5">
      <c r="A2858" s="289" t="s">
        <v>5272</v>
      </c>
      <c r="B2858" s="290"/>
      <c r="C2858" s="289" t="s">
        <v>5273</v>
      </c>
      <c r="D2858" s="291" t="s">
        <v>13</v>
      </c>
      <c r="E2858" s="292">
        <v>1930.12</v>
      </c>
      <c r="F2858" s="293">
        <v>274.16000000000003</v>
      </c>
      <c r="G2858" s="293">
        <v>2204.2800000000002</v>
      </c>
    </row>
    <row r="2859" spans="1:7" ht="25.5">
      <c r="A2859" s="289" t="s">
        <v>5274</v>
      </c>
      <c r="B2859" s="290"/>
      <c r="C2859" s="289" t="s">
        <v>5275</v>
      </c>
      <c r="D2859" s="291" t="s">
        <v>13</v>
      </c>
      <c r="E2859" s="292">
        <v>4430.5200000000004</v>
      </c>
      <c r="F2859" s="293">
        <v>274.16000000000003</v>
      </c>
      <c r="G2859" s="293">
        <v>4704.68</v>
      </c>
    </row>
    <row r="2860" spans="1:7" ht="25.5">
      <c r="A2860" s="289" t="s">
        <v>5276</v>
      </c>
      <c r="B2860" s="290"/>
      <c r="C2860" s="289" t="s">
        <v>5277</v>
      </c>
      <c r="D2860" s="291" t="s">
        <v>13</v>
      </c>
      <c r="E2860" s="292">
        <v>2889.83</v>
      </c>
      <c r="F2860" s="293">
        <v>274.16000000000003</v>
      </c>
      <c r="G2860" s="293">
        <v>3163.99</v>
      </c>
    </row>
    <row r="2861" spans="1:7" ht="25.5">
      <c r="A2861" s="289" t="s">
        <v>5278</v>
      </c>
      <c r="B2861" s="290"/>
      <c r="C2861" s="289" t="s">
        <v>5279</v>
      </c>
      <c r="D2861" s="291" t="s">
        <v>13</v>
      </c>
      <c r="E2861" s="292">
        <v>10275.120000000001</v>
      </c>
      <c r="F2861" s="293">
        <v>274.16000000000003</v>
      </c>
      <c r="G2861" s="293">
        <v>10549.28</v>
      </c>
    </row>
    <row r="2862" spans="1:7" ht="25.5">
      <c r="A2862" s="289" t="s">
        <v>5280</v>
      </c>
      <c r="B2862" s="290"/>
      <c r="C2862" s="289" t="s">
        <v>5281</v>
      </c>
      <c r="D2862" s="291" t="s">
        <v>13</v>
      </c>
      <c r="E2862" s="292">
        <v>17430.580000000002</v>
      </c>
      <c r="F2862" s="293">
        <v>274.16000000000003</v>
      </c>
      <c r="G2862" s="293">
        <v>17704.740000000002</v>
      </c>
    </row>
    <row r="2863" spans="1:7" ht="25.5">
      <c r="A2863" s="289" t="s">
        <v>5282</v>
      </c>
      <c r="B2863" s="290"/>
      <c r="C2863" s="289" t="s">
        <v>5283</v>
      </c>
      <c r="D2863" s="291" t="s">
        <v>13</v>
      </c>
      <c r="E2863" s="292">
        <v>4639.2</v>
      </c>
      <c r="F2863" s="293">
        <v>274.16000000000003</v>
      </c>
      <c r="G2863" s="293">
        <v>4913.3599999999997</v>
      </c>
    </row>
    <row r="2864" spans="1:7" ht="25.5">
      <c r="A2864" s="289" t="s">
        <v>5284</v>
      </c>
      <c r="B2864" s="290"/>
      <c r="C2864" s="289" t="s">
        <v>5285</v>
      </c>
      <c r="D2864" s="291" t="s">
        <v>13</v>
      </c>
      <c r="E2864" s="292">
        <v>18012.61</v>
      </c>
      <c r="F2864" s="293">
        <v>274.16000000000003</v>
      </c>
      <c r="G2864" s="293">
        <v>18286.77</v>
      </c>
    </row>
    <row r="2865" spans="1:7">
      <c r="A2865" s="285" t="s">
        <v>5286</v>
      </c>
      <c r="B2865" s="286" t="s">
        <v>5287</v>
      </c>
      <c r="C2865" s="287"/>
      <c r="D2865" s="288"/>
      <c r="E2865" s="294"/>
      <c r="F2865" s="294"/>
      <c r="G2865" s="294"/>
    </row>
    <row r="2866" spans="1:7">
      <c r="A2866" s="289" t="s">
        <v>5288</v>
      </c>
      <c r="B2866" s="290"/>
      <c r="C2866" s="289" t="s">
        <v>5289</v>
      </c>
      <c r="D2866" s="291" t="s">
        <v>13</v>
      </c>
      <c r="E2866" s="292">
        <v>2436.0500000000002</v>
      </c>
      <c r="F2866" s="293">
        <v>96.42</v>
      </c>
      <c r="G2866" s="293">
        <v>2532.4699999999998</v>
      </c>
    </row>
    <row r="2867" spans="1:7">
      <c r="A2867" s="285" t="s">
        <v>5290</v>
      </c>
      <c r="B2867" s="286" t="s">
        <v>5291</v>
      </c>
      <c r="C2867" s="287"/>
      <c r="D2867" s="288"/>
      <c r="E2867" s="294"/>
      <c r="F2867" s="294"/>
      <c r="G2867" s="294"/>
    </row>
    <row r="2868" spans="1:7" ht="25.5">
      <c r="A2868" s="289" t="s">
        <v>5292</v>
      </c>
      <c r="B2868" s="290"/>
      <c r="C2868" s="289" t="s">
        <v>5293</v>
      </c>
      <c r="D2868" s="291" t="s">
        <v>13</v>
      </c>
      <c r="E2868" s="292">
        <v>19.829999999999998</v>
      </c>
      <c r="F2868" s="293">
        <v>9.2799999999999994</v>
      </c>
      <c r="G2868" s="293">
        <v>29.11</v>
      </c>
    </row>
    <row r="2869" spans="1:7">
      <c r="A2869" s="289" t="s">
        <v>5294</v>
      </c>
      <c r="B2869" s="290"/>
      <c r="C2869" s="289" t="s">
        <v>5295</v>
      </c>
      <c r="D2869" s="291" t="s">
        <v>13</v>
      </c>
      <c r="E2869" s="292">
        <v>560.25</v>
      </c>
      <c r="F2869" s="293">
        <v>34.270000000000003</v>
      </c>
      <c r="G2869" s="293">
        <v>594.52</v>
      </c>
    </row>
    <row r="2870" spans="1:7">
      <c r="A2870" s="289" t="s">
        <v>5296</v>
      </c>
      <c r="B2870" s="290"/>
      <c r="C2870" s="289" t="s">
        <v>5297</v>
      </c>
      <c r="D2870" s="291" t="s">
        <v>13</v>
      </c>
      <c r="E2870" s="292">
        <v>178.38</v>
      </c>
      <c r="F2870" s="293">
        <v>17.149999999999999</v>
      </c>
      <c r="G2870" s="293">
        <v>195.53</v>
      </c>
    </row>
    <row r="2871" spans="1:7">
      <c r="A2871" s="289" t="s">
        <v>5298</v>
      </c>
      <c r="B2871" s="290"/>
      <c r="C2871" s="289" t="s">
        <v>5299</v>
      </c>
      <c r="D2871" s="291" t="s">
        <v>13</v>
      </c>
      <c r="E2871" s="292">
        <v>572.02</v>
      </c>
      <c r="F2871" s="293">
        <v>17.149999999999999</v>
      </c>
      <c r="G2871" s="293">
        <v>589.16999999999996</v>
      </c>
    </row>
    <row r="2872" spans="1:7">
      <c r="A2872" s="280" t="s">
        <v>5300</v>
      </c>
      <c r="B2872" s="281" t="s">
        <v>5301</v>
      </c>
      <c r="C2872" s="284"/>
      <c r="D2872" s="283"/>
      <c r="E2872" s="295"/>
      <c r="F2872" s="295"/>
      <c r="G2872" s="295"/>
    </row>
    <row r="2873" spans="1:7">
      <c r="A2873" s="285" t="s">
        <v>5302</v>
      </c>
      <c r="B2873" s="286" t="s">
        <v>5303</v>
      </c>
      <c r="C2873" s="287"/>
      <c r="D2873" s="288"/>
      <c r="E2873" s="294"/>
      <c r="F2873" s="294"/>
      <c r="G2873" s="294"/>
    </row>
    <row r="2874" spans="1:7">
      <c r="A2874" s="289" t="s">
        <v>5304</v>
      </c>
      <c r="B2874" s="290"/>
      <c r="C2874" s="289" t="s">
        <v>5305</v>
      </c>
      <c r="D2874" s="291" t="s">
        <v>13</v>
      </c>
      <c r="E2874" s="292">
        <v>386.96</v>
      </c>
      <c r="F2874" s="293">
        <v>41.25</v>
      </c>
      <c r="G2874" s="293">
        <v>428.21</v>
      </c>
    </row>
    <row r="2875" spans="1:7">
      <c r="A2875" s="289" t="s">
        <v>5306</v>
      </c>
      <c r="B2875" s="290"/>
      <c r="C2875" s="289" t="s">
        <v>5307</v>
      </c>
      <c r="D2875" s="291" t="s">
        <v>13</v>
      </c>
      <c r="E2875" s="292">
        <v>157.03</v>
      </c>
      <c r="F2875" s="293">
        <v>41.25</v>
      </c>
      <c r="G2875" s="293">
        <v>198.28</v>
      </c>
    </row>
    <row r="2876" spans="1:7">
      <c r="A2876" s="289" t="s">
        <v>5308</v>
      </c>
      <c r="B2876" s="290"/>
      <c r="C2876" s="289" t="s">
        <v>5309</v>
      </c>
      <c r="D2876" s="291" t="s">
        <v>13</v>
      </c>
      <c r="E2876" s="292">
        <v>339.87</v>
      </c>
      <c r="F2876" s="293">
        <v>41.25</v>
      </c>
      <c r="G2876" s="293">
        <v>381.12</v>
      </c>
    </row>
    <row r="2877" spans="1:7">
      <c r="A2877" s="289" t="s">
        <v>5310</v>
      </c>
      <c r="B2877" s="290"/>
      <c r="C2877" s="289" t="s">
        <v>5311</v>
      </c>
      <c r="D2877" s="291" t="s">
        <v>13</v>
      </c>
      <c r="E2877" s="292">
        <v>62.37</v>
      </c>
      <c r="F2877" s="293">
        <v>48.21</v>
      </c>
      <c r="G2877" s="293">
        <v>110.58</v>
      </c>
    </row>
    <row r="2878" spans="1:7">
      <c r="A2878" s="289" t="s">
        <v>5312</v>
      </c>
      <c r="B2878" s="290"/>
      <c r="C2878" s="289" t="s">
        <v>5313</v>
      </c>
      <c r="D2878" s="291" t="s">
        <v>13</v>
      </c>
      <c r="E2878" s="292">
        <v>188.83</v>
      </c>
      <c r="F2878" s="293">
        <v>48.21</v>
      </c>
      <c r="G2878" s="293">
        <v>237.04</v>
      </c>
    </row>
    <row r="2879" spans="1:7">
      <c r="A2879" s="289" t="s">
        <v>5314</v>
      </c>
      <c r="B2879" s="290"/>
      <c r="C2879" s="289" t="s">
        <v>5315</v>
      </c>
      <c r="D2879" s="291" t="s">
        <v>13</v>
      </c>
      <c r="E2879" s="292">
        <v>449.62</v>
      </c>
      <c r="F2879" s="293">
        <v>48.21</v>
      </c>
      <c r="G2879" s="293">
        <v>497.83</v>
      </c>
    </row>
    <row r="2880" spans="1:7">
      <c r="A2880" s="289" t="s">
        <v>5316</v>
      </c>
      <c r="B2880" s="290"/>
      <c r="C2880" s="289" t="s">
        <v>5317</v>
      </c>
      <c r="D2880" s="291" t="s">
        <v>13</v>
      </c>
      <c r="E2880" s="292">
        <v>28.36</v>
      </c>
      <c r="F2880" s="293">
        <v>17.149999999999999</v>
      </c>
      <c r="G2880" s="293">
        <v>45.51</v>
      </c>
    </row>
    <row r="2881" spans="1:7">
      <c r="A2881" s="289" t="s">
        <v>5318</v>
      </c>
      <c r="B2881" s="290"/>
      <c r="C2881" s="289" t="s">
        <v>5319</v>
      </c>
      <c r="D2881" s="291" t="s">
        <v>13</v>
      </c>
      <c r="E2881" s="292">
        <v>240.64</v>
      </c>
      <c r="F2881" s="293">
        <v>48.21</v>
      </c>
      <c r="G2881" s="293">
        <v>288.85000000000002</v>
      </c>
    </row>
    <row r="2882" spans="1:7">
      <c r="A2882" s="289" t="s">
        <v>5320</v>
      </c>
      <c r="B2882" s="290"/>
      <c r="C2882" s="289" t="s">
        <v>5321</v>
      </c>
      <c r="D2882" s="291" t="s">
        <v>13</v>
      </c>
      <c r="E2882" s="292">
        <v>321.54000000000002</v>
      </c>
      <c r="F2882" s="293">
        <v>48.21</v>
      </c>
      <c r="G2882" s="293">
        <v>369.75</v>
      </c>
    </row>
    <row r="2883" spans="1:7">
      <c r="A2883" s="289" t="s">
        <v>5322</v>
      </c>
      <c r="B2883" s="290"/>
      <c r="C2883" s="289" t="s">
        <v>5323</v>
      </c>
      <c r="D2883" s="291" t="s">
        <v>13</v>
      </c>
      <c r="E2883" s="292">
        <v>68.87</v>
      </c>
      <c r="F2883" s="293">
        <v>17.149999999999999</v>
      </c>
      <c r="G2883" s="293">
        <v>86.02</v>
      </c>
    </row>
    <row r="2884" spans="1:7">
      <c r="A2884" s="289" t="s">
        <v>5324</v>
      </c>
      <c r="B2884" s="290"/>
      <c r="C2884" s="289" t="s">
        <v>5325</v>
      </c>
      <c r="D2884" s="291" t="s">
        <v>13</v>
      </c>
      <c r="E2884" s="292">
        <v>459.97</v>
      </c>
      <c r="F2884" s="293">
        <v>102.81</v>
      </c>
      <c r="G2884" s="293">
        <v>562.78</v>
      </c>
    </row>
    <row r="2885" spans="1:7">
      <c r="A2885" s="289" t="s">
        <v>5326</v>
      </c>
      <c r="B2885" s="290"/>
      <c r="C2885" s="289" t="s">
        <v>5327</v>
      </c>
      <c r="D2885" s="291" t="s">
        <v>13</v>
      </c>
      <c r="E2885" s="292">
        <v>384.3</v>
      </c>
      <c r="F2885" s="293">
        <v>102.81</v>
      </c>
      <c r="G2885" s="293">
        <v>487.11</v>
      </c>
    </row>
    <row r="2886" spans="1:7">
      <c r="A2886" s="289" t="s">
        <v>5328</v>
      </c>
      <c r="B2886" s="290"/>
      <c r="C2886" s="289" t="s">
        <v>5329</v>
      </c>
      <c r="D2886" s="291" t="s">
        <v>13</v>
      </c>
      <c r="E2886" s="292">
        <v>151.82</v>
      </c>
      <c r="F2886" s="293">
        <v>34.270000000000003</v>
      </c>
      <c r="G2886" s="293">
        <v>186.09</v>
      </c>
    </row>
    <row r="2887" spans="1:7">
      <c r="A2887" s="289" t="s">
        <v>5330</v>
      </c>
      <c r="B2887" s="290"/>
      <c r="C2887" s="289" t="s">
        <v>5331</v>
      </c>
      <c r="D2887" s="291" t="s">
        <v>13</v>
      </c>
      <c r="E2887" s="292">
        <v>127.34</v>
      </c>
      <c r="F2887" s="293">
        <v>17.149999999999999</v>
      </c>
      <c r="G2887" s="293">
        <v>144.49</v>
      </c>
    </row>
    <row r="2888" spans="1:7">
      <c r="A2888" s="289" t="s">
        <v>5332</v>
      </c>
      <c r="B2888" s="290"/>
      <c r="C2888" s="289" t="s">
        <v>5333</v>
      </c>
      <c r="D2888" s="291" t="s">
        <v>13</v>
      </c>
      <c r="E2888" s="292">
        <v>58.13</v>
      </c>
      <c r="F2888" s="293">
        <v>11.31</v>
      </c>
      <c r="G2888" s="293">
        <v>69.44</v>
      </c>
    </row>
    <row r="2889" spans="1:7">
      <c r="A2889" s="289" t="s">
        <v>5334</v>
      </c>
      <c r="B2889" s="290"/>
      <c r="C2889" s="289" t="s">
        <v>5335</v>
      </c>
      <c r="D2889" s="291" t="s">
        <v>13</v>
      </c>
      <c r="E2889" s="292">
        <v>359.9</v>
      </c>
      <c r="F2889" s="293">
        <v>102.81</v>
      </c>
      <c r="G2889" s="293">
        <v>462.71</v>
      </c>
    </row>
    <row r="2890" spans="1:7">
      <c r="A2890" s="289" t="s">
        <v>5336</v>
      </c>
      <c r="B2890" s="290"/>
      <c r="C2890" s="289" t="s">
        <v>5337</v>
      </c>
      <c r="D2890" s="291" t="s">
        <v>262</v>
      </c>
      <c r="E2890" s="292">
        <v>423.86</v>
      </c>
      <c r="F2890" s="293">
        <v>41.25</v>
      </c>
      <c r="G2890" s="293">
        <v>465.11</v>
      </c>
    </row>
    <row r="2891" spans="1:7">
      <c r="A2891" s="289" t="s">
        <v>5338</v>
      </c>
      <c r="B2891" s="290"/>
      <c r="C2891" s="289" t="s">
        <v>5339</v>
      </c>
      <c r="D2891" s="291" t="s">
        <v>13</v>
      </c>
      <c r="E2891" s="292">
        <v>78.69</v>
      </c>
      <c r="F2891" s="293">
        <v>17.149999999999999</v>
      </c>
      <c r="G2891" s="293">
        <v>95.84</v>
      </c>
    </row>
    <row r="2892" spans="1:7">
      <c r="A2892" s="285" t="s">
        <v>5340</v>
      </c>
      <c r="B2892" s="286" t="s">
        <v>5341</v>
      </c>
      <c r="C2892" s="287"/>
      <c r="D2892" s="288"/>
      <c r="E2892" s="294"/>
      <c r="F2892" s="294"/>
      <c r="G2892" s="294"/>
    </row>
    <row r="2893" spans="1:7">
      <c r="A2893" s="289" t="s">
        <v>7945</v>
      </c>
      <c r="B2893" s="290"/>
      <c r="C2893" s="289" t="s">
        <v>7946</v>
      </c>
      <c r="D2893" s="291" t="s">
        <v>56</v>
      </c>
      <c r="E2893" s="292">
        <v>337.78</v>
      </c>
      <c r="F2893" s="293">
        <v>56.64</v>
      </c>
      <c r="G2893" s="293">
        <v>394.42</v>
      </c>
    </row>
    <row r="2894" spans="1:7">
      <c r="A2894" s="289" t="s">
        <v>5342</v>
      </c>
      <c r="B2894" s="290"/>
      <c r="C2894" s="289" t="s">
        <v>5343</v>
      </c>
      <c r="D2894" s="291" t="s">
        <v>56</v>
      </c>
      <c r="E2894" s="292">
        <v>970.33</v>
      </c>
      <c r="F2894" s="293">
        <v>61.82</v>
      </c>
      <c r="G2894" s="293">
        <v>1032.1500000000001</v>
      </c>
    </row>
    <row r="2895" spans="1:7">
      <c r="A2895" s="289" t="s">
        <v>5344</v>
      </c>
      <c r="B2895" s="290"/>
      <c r="C2895" s="289" t="s">
        <v>5345</v>
      </c>
      <c r="D2895" s="291" t="s">
        <v>56</v>
      </c>
      <c r="E2895" s="292">
        <v>851.88</v>
      </c>
      <c r="F2895" s="293">
        <v>125.24</v>
      </c>
      <c r="G2895" s="293">
        <v>977.12</v>
      </c>
    </row>
    <row r="2896" spans="1:7">
      <c r="A2896" s="289" t="s">
        <v>7947</v>
      </c>
      <c r="B2896" s="290"/>
      <c r="C2896" s="289" t="s">
        <v>7948</v>
      </c>
      <c r="D2896" s="291" t="s">
        <v>56</v>
      </c>
      <c r="E2896" s="292">
        <v>1812.21</v>
      </c>
      <c r="F2896" s="293">
        <v>0</v>
      </c>
      <c r="G2896" s="293">
        <v>1812.21</v>
      </c>
    </row>
    <row r="2897" spans="1:7">
      <c r="A2897" s="285" t="s">
        <v>5346</v>
      </c>
      <c r="B2897" s="286" t="s">
        <v>5347</v>
      </c>
      <c r="C2897" s="287"/>
      <c r="D2897" s="288"/>
      <c r="E2897" s="294"/>
      <c r="F2897" s="294"/>
      <c r="G2897" s="294"/>
    </row>
    <row r="2898" spans="1:7" ht="25.5">
      <c r="A2898" s="289" t="s">
        <v>5348</v>
      </c>
      <c r="B2898" s="290"/>
      <c r="C2898" s="289" t="s">
        <v>5349</v>
      </c>
      <c r="D2898" s="291" t="s">
        <v>13</v>
      </c>
      <c r="E2898" s="292">
        <v>189.95</v>
      </c>
      <c r="F2898" s="293">
        <v>4.25</v>
      </c>
      <c r="G2898" s="293">
        <v>194.2</v>
      </c>
    </row>
    <row r="2899" spans="1:7">
      <c r="A2899" s="289" t="s">
        <v>5350</v>
      </c>
      <c r="B2899" s="290"/>
      <c r="C2899" s="289" t="s">
        <v>5351</v>
      </c>
      <c r="D2899" s="291" t="s">
        <v>13</v>
      </c>
      <c r="E2899" s="292">
        <v>27.46</v>
      </c>
      <c r="F2899" s="293">
        <v>10.199999999999999</v>
      </c>
      <c r="G2899" s="293">
        <v>37.659999999999997</v>
      </c>
    </row>
    <row r="2900" spans="1:7">
      <c r="A2900" s="289" t="s">
        <v>5352</v>
      </c>
      <c r="B2900" s="290"/>
      <c r="C2900" s="289" t="s">
        <v>5353</v>
      </c>
      <c r="D2900" s="291" t="s">
        <v>13</v>
      </c>
      <c r="E2900" s="292">
        <v>41.41</v>
      </c>
      <c r="F2900" s="293">
        <v>4.25</v>
      </c>
      <c r="G2900" s="293">
        <v>45.66</v>
      </c>
    </row>
    <row r="2901" spans="1:7">
      <c r="A2901" s="289" t="s">
        <v>5354</v>
      </c>
      <c r="B2901" s="290"/>
      <c r="C2901" s="289" t="s">
        <v>5355</v>
      </c>
      <c r="D2901" s="291" t="s">
        <v>13</v>
      </c>
      <c r="E2901" s="292">
        <v>33.630000000000003</v>
      </c>
      <c r="F2901" s="293">
        <v>10.199999999999999</v>
      </c>
      <c r="G2901" s="293">
        <v>43.83</v>
      </c>
    </row>
    <row r="2902" spans="1:7">
      <c r="A2902" s="289" t="s">
        <v>5356</v>
      </c>
      <c r="B2902" s="290"/>
      <c r="C2902" s="289" t="s">
        <v>5357</v>
      </c>
      <c r="D2902" s="291" t="s">
        <v>13</v>
      </c>
      <c r="E2902" s="292">
        <v>51.14</v>
      </c>
      <c r="F2902" s="293">
        <v>4.25</v>
      </c>
      <c r="G2902" s="293">
        <v>55.39</v>
      </c>
    </row>
    <row r="2903" spans="1:7">
      <c r="A2903" s="289" t="s">
        <v>5358</v>
      </c>
      <c r="B2903" s="290"/>
      <c r="C2903" s="289" t="s">
        <v>5359</v>
      </c>
      <c r="D2903" s="291" t="s">
        <v>13</v>
      </c>
      <c r="E2903" s="292">
        <v>33.299999999999997</v>
      </c>
      <c r="F2903" s="293">
        <v>10.199999999999999</v>
      </c>
      <c r="G2903" s="293">
        <v>43.5</v>
      </c>
    </row>
    <row r="2904" spans="1:7">
      <c r="A2904" s="289" t="s">
        <v>5360</v>
      </c>
      <c r="B2904" s="290"/>
      <c r="C2904" s="289" t="s">
        <v>5361</v>
      </c>
      <c r="D2904" s="291" t="s">
        <v>13</v>
      </c>
      <c r="E2904" s="292">
        <v>32.31</v>
      </c>
      <c r="F2904" s="293">
        <v>4.25</v>
      </c>
      <c r="G2904" s="293">
        <v>36.56</v>
      </c>
    </row>
    <row r="2905" spans="1:7">
      <c r="A2905" s="289" t="s">
        <v>5362</v>
      </c>
      <c r="B2905" s="290"/>
      <c r="C2905" s="289" t="s">
        <v>5363</v>
      </c>
      <c r="D2905" s="291" t="s">
        <v>13</v>
      </c>
      <c r="E2905" s="292">
        <v>25.38</v>
      </c>
      <c r="F2905" s="293">
        <v>4.25</v>
      </c>
      <c r="G2905" s="293">
        <v>29.63</v>
      </c>
    </row>
    <row r="2906" spans="1:7">
      <c r="A2906" s="289" t="s">
        <v>5364</v>
      </c>
      <c r="B2906" s="290"/>
      <c r="C2906" s="289" t="s">
        <v>5365</v>
      </c>
      <c r="D2906" s="291" t="s">
        <v>13</v>
      </c>
      <c r="E2906" s="292">
        <v>39.17</v>
      </c>
      <c r="F2906" s="293">
        <v>4.25</v>
      </c>
      <c r="G2906" s="293">
        <v>43.42</v>
      </c>
    </row>
    <row r="2907" spans="1:7">
      <c r="A2907" s="289" t="s">
        <v>5366</v>
      </c>
      <c r="B2907" s="290"/>
      <c r="C2907" s="289" t="s">
        <v>5367</v>
      </c>
      <c r="D2907" s="291" t="s">
        <v>13</v>
      </c>
      <c r="E2907" s="292">
        <v>44.14</v>
      </c>
      <c r="F2907" s="293">
        <v>17.149999999999999</v>
      </c>
      <c r="G2907" s="293">
        <v>61.29</v>
      </c>
    </row>
    <row r="2908" spans="1:7">
      <c r="A2908" s="289" t="s">
        <v>5368</v>
      </c>
      <c r="B2908" s="290"/>
      <c r="C2908" s="289" t="s">
        <v>7949</v>
      </c>
      <c r="D2908" s="291" t="s">
        <v>13</v>
      </c>
      <c r="E2908" s="292">
        <v>85.03</v>
      </c>
      <c r="F2908" s="293">
        <v>30.91</v>
      </c>
      <c r="G2908" s="293">
        <v>115.94</v>
      </c>
    </row>
    <row r="2909" spans="1:7">
      <c r="A2909" s="289" t="s">
        <v>5369</v>
      </c>
      <c r="B2909" s="290"/>
      <c r="C2909" s="289" t="s">
        <v>5370</v>
      </c>
      <c r="D2909" s="291" t="s">
        <v>13</v>
      </c>
      <c r="E2909" s="292">
        <v>202.8</v>
      </c>
      <c r="F2909" s="293">
        <v>13.08</v>
      </c>
      <c r="G2909" s="293">
        <v>215.88</v>
      </c>
    </row>
    <row r="2910" spans="1:7" ht="25.5">
      <c r="A2910" s="289" t="s">
        <v>5371</v>
      </c>
      <c r="B2910" s="290"/>
      <c r="C2910" s="289" t="s">
        <v>5372</v>
      </c>
      <c r="D2910" s="291" t="s">
        <v>13</v>
      </c>
      <c r="E2910" s="292">
        <v>615.09</v>
      </c>
      <c r="F2910" s="293">
        <v>13.08</v>
      </c>
      <c r="G2910" s="293">
        <v>628.16999999999996</v>
      </c>
    </row>
    <row r="2911" spans="1:7">
      <c r="A2911" s="289" t="s">
        <v>8220</v>
      </c>
      <c r="B2911" s="290"/>
      <c r="C2911" s="289" t="s">
        <v>8221</v>
      </c>
      <c r="D2911" s="291" t="s">
        <v>13</v>
      </c>
      <c r="E2911" s="292">
        <v>107.36</v>
      </c>
      <c r="F2911" s="293">
        <v>13.08</v>
      </c>
      <c r="G2911" s="293">
        <v>120.44</v>
      </c>
    </row>
    <row r="2912" spans="1:7">
      <c r="A2912" s="289" t="s">
        <v>5373</v>
      </c>
      <c r="B2912" s="290"/>
      <c r="C2912" s="289" t="s">
        <v>5374</v>
      </c>
      <c r="D2912" s="291" t="s">
        <v>13</v>
      </c>
      <c r="E2912" s="292">
        <v>345.74</v>
      </c>
      <c r="F2912" s="293">
        <v>17.149999999999999</v>
      </c>
      <c r="G2912" s="293">
        <v>362.89</v>
      </c>
    </row>
    <row r="2913" spans="1:7" ht="25.5">
      <c r="A2913" s="289" t="s">
        <v>5375</v>
      </c>
      <c r="B2913" s="290"/>
      <c r="C2913" s="289" t="s">
        <v>5376</v>
      </c>
      <c r="D2913" s="291" t="s">
        <v>13</v>
      </c>
      <c r="E2913" s="292">
        <v>22.16</v>
      </c>
      <c r="F2913" s="293">
        <v>12.06</v>
      </c>
      <c r="G2913" s="293">
        <v>34.22</v>
      </c>
    </row>
    <row r="2914" spans="1:7" ht="25.5">
      <c r="A2914" s="289" t="s">
        <v>5377</v>
      </c>
      <c r="B2914" s="290"/>
      <c r="C2914" s="289" t="s">
        <v>5378</v>
      </c>
      <c r="D2914" s="291" t="s">
        <v>13</v>
      </c>
      <c r="E2914" s="292">
        <v>22.63</v>
      </c>
      <c r="F2914" s="293">
        <v>12.06</v>
      </c>
      <c r="G2914" s="293">
        <v>34.69</v>
      </c>
    </row>
    <row r="2915" spans="1:7">
      <c r="A2915" s="289" t="s">
        <v>5379</v>
      </c>
      <c r="B2915" s="290"/>
      <c r="C2915" s="289" t="s">
        <v>5380</v>
      </c>
      <c r="D2915" s="291" t="s">
        <v>13</v>
      </c>
      <c r="E2915" s="292">
        <v>27.11</v>
      </c>
      <c r="F2915" s="293">
        <v>12.06</v>
      </c>
      <c r="G2915" s="293">
        <v>39.17</v>
      </c>
    </row>
    <row r="2916" spans="1:7" ht="25.5">
      <c r="A2916" s="289" t="s">
        <v>5381</v>
      </c>
      <c r="B2916" s="290"/>
      <c r="C2916" s="289" t="s">
        <v>5382</v>
      </c>
      <c r="D2916" s="291" t="s">
        <v>13</v>
      </c>
      <c r="E2916" s="292">
        <v>16.7</v>
      </c>
      <c r="F2916" s="293">
        <v>12.06</v>
      </c>
      <c r="G2916" s="293">
        <v>28.76</v>
      </c>
    </row>
    <row r="2917" spans="1:7">
      <c r="A2917" s="289" t="s">
        <v>5383</v>
      </c>
      <c r="B2917" s="290"/>
      <c r="C2917" s="289" t="s">
        <v>5384</v>
      </c>
      <c r="D2917" s="291" t="s">
        <v>13</v>
      </c>
      <c r="E2917" s="292">
        <v>19.690000000000001</v>
      </c>
      <c r="F2917" s="293">
        <v>12.06</v>
      </c>
      <c r="G2917" s="293">
        <v>31.75</v>
      </c>
    </row>
    <row r="2918" spans="1:7">
      <c r="A2918" s="289" t="s">
        <v>5385</v>
      </c>
      <c r="B2918" s="290"/>
      <c r="C2918" s="289" t="s">
        <v>5386</v>
      </c>
      <c r="D2918" s="291" t="s">
        <v>13</v>
      </c>
      <c r="E2918" s="292">
        <v>21.88</v>
      </c>
      <c r="F2918" s="293">
        <v>12.06</v>
      </c>
      <c r="G2918" s="293">
        <v>33.94</v>
      </c>
    </row>
    <row r="2919" spans="1:7">
      <c r="A2919" s="289" t="s">
        <v>5387</v>
      </c>
      <c r="B2919" s="290"/>
      <c r="C2919" s="289" t="s">
        <v>5388</v>
      </c>
      <c r="D2919" s="291" t="s">
        <v>13</v>
      </c>
      <c r="E2919" s="292">
        <v>42.75</v>
      </c>
      <c r="F2919" s="293">
        <v>12.06</v>
      </c>
      <c r="G2919" s="293">
        <v>54.81</v>
      </c>
    </row>
    <row r="2920" spans="1:7">
      <c r="A2920" s="289" t="s">
        <v>5389</v>
      </c>
      <c r="B2920" s="290"/>
      <c r="C2920" s="289" t="s">
        <v>5390</v>
      </c>
      <c r="D2920" s="291" t="s">
        <v>13</v>
      </c>
      <c r="E2920" s="292">
        <v>61.75</v>
      </c>
      <c r="F2920" s="293">
        <v>12.06</v>
      </c>
      <c r="G2920" s="293">
        <v>73.81</v>
      </c>
    </row>
    <row r="2921" spans="1:7" ht="25.5">
      <c r="A2921" s="289" t="s">
        <v>5391</v>
      </c>
      <c r="B2921" s="290"/>
      <c r="C2921" s="289" t="s">
        <v>5392</v>
      </c>
      <c r="D2921" s="291" t="s">
        <v>13</v>
      </c>
      <c r="E2921" s="292">
        <v>150.5</v>
      </c>
      <c r="F2921" s="293">
        <v>13.08</v>
      </c>
      <c r="G2921" s="293">
        <v>163.58000000000001</v>
      </c>
    </row>
    <row r="2922" spans="1:7">
      <c r="A2922" s="289" t="s">
        <v>5393</v>
      </c>
      <c r="B2922" s="290"/>
      <c r="C2922" s="289" t="s">
        <v>5394</v>
      </c>
      <c r="D2922" s="291" t="s">
        <v>13</v>
      </c>
      <c r="E2922" s="292">
        <v>406.58</v>
      </c>
      <c r="F2922" s="293">
        <v>47.98</v>
      </c>
      <c r="G2922" s="293">
        <v>454.56</v>
      </c>
    </row>
    <row r="2923" spans="1:7">
      <c r="A2923" s="289" t="s">
        <v>5395</v>
      </c>
      <c r="B2923" s="290"/>
      <c r="C2923" s="289" t="s">
        <v>5396</v>
      </c>
      <c r="D2923" s="291" t="s">
        <v>13</v>
      </c>
      <c r="E2923" s="292">
        <v>298.68</v>
      </c>
      <c r="F2923" s="293">
        <v>27.49</v>
      </c>
      <c r="G2923" s="293">
        <v>326.17</v>
      </c>
    </row>
    <row r="2924" spans="1:7">
      <c r="A2924" s="289" t="s">
        <v>5397</v>
      </c>
      <c r="B2924" s="290"/>
      <c r="C2924" s="289" t="s">
        <v>5398</v>
      </c>
      <c r="D2924" s="291" t="s">
        <v>13</v>
      </c>
      <c r="E2924" s="292">
        <v>128.96</v>
      </c>
      <c r="F2924" s="293">
        <v>13.08</v>
      </c>
      <c r="G2924" s="293">
        <v>142.04</v>
      </c>
    </row>
    <row r="2925" spans="1:7" ht="25.5">
      <c r="A2925" s="289" t="s">
        <v>5399</v>
      </c>
      <c r="B2925" s="290"/>
      <c r="C2925" s="289" t="s">
        <v>7950</v>
      </c>
      <c r="D2925" s="291" t="s">
        <v>13</v>
      </c>
      <c r="E2925" s="292">
        <v>40.74</v>
      </c>
      <c r="F2925" s="293">
        <v>12.06</v>
      </c>
      <c r="G2925" s="293">
        <v>52.8</v>
      </c>
    </row>
    <row r="2926" spans="1:7" ht="25.5">
      <c r="A2926" s="289" t="s">
        <v>5400</v>
      </c>
      <c r="B2926" s="290"/>
      <c r="C2926" s="289" t="s">
        <v>5401</v>
      </c>
      <c r="D2926" s="291" t="s">
        <v>13</v>
      </c>
      <c r="E2926" s="292">
        <v>313.12</v>
      </c>
      <c r="F2926" s="293">
        <v>12.06</v>
      </c>
      <c r="G2926" s="293">
        <v>325.18</v>
      </c>
    </row>
    <row r="2927" spans="1:7">
      <c r="A2927" s="289" t="s">
        <v>5402</v>
      </c>
      <c r="B2927" s="290"/>
      <c r="C2927" s="289" t="s">
        <v>5403</v>
      </c>
      <c r="D2927" s="291" t="s">
        <v>262</v>
      </c>
      <c r="E2927" s="292">
        <v>616.88</v>
      </c>
      <c r="F2927" s="293">
        <v>48.06</v>
      </c>
      <c r="G2927" s="293">
        <v>664.94</v>
      </c>
    </row>
    <row r="2928" spans="1:7">
      <c r="A2928" s="289" t="s">
        <v>5404</v>
      </c>
      <c r="B2928" s="290"/>
      <c r="C2928" s="289" t="s">
        <v>5405</v>
      </c>
      <c r="D2928" s="291" t="s">
        <v>13</v>
      </c>
      <c r="E2928" s="292">
        <v>2.63</v>
      </c>
      <c r="F2928" s="293">
        <v>12.06</v>
      </c>
      <c r="G2928" s="293">
        <v>14.69</v>
      </c>
    </row>
    <row r="2929" spans="1:7">
      <c r="A2929" s="289" t="s">
        <v>5406</v>
      </c>
      <c r="B2929" s="290"/>
      <c r="C2929" s="289" t="s">
        <v>5407</v>
      </c>
      <c r="D2929" s="291" t="s">
        <v>13</v>
      </c>
      <c r="E2929" s="292">
        <v>2.82</v>
      </c>
      <c r="F2929" s="293">
        <v>12.06</v>
      </c>
      <c r="G2929" s="293">
        <v>14.88</v>
      </c>
    </row>
    <row r="2930" spans="1:7" ht="25.5">
      <c r="A2930" s="289" t="s">
        <v>5408</v>
      </c>
      <c r="B2930" s="290"/>
      <c r="C2930" s="289" t="s">
        <v>5409</v>
      </c>
      <c r="D2930" s="291" t="s">
        <v>13</v>
      </c>
      <c r="E2930" s="292">
        <v>463.02</v>
      </c>
      <c r="F2930" s="293">
        <v>13.08</v>
      </c>
      <c r="G2930" s="293">
        <v>476.1</v>
      </c>
    </row>
    <row r="2931" spans="1:7">
      <c r="A2931" s="289" t="s">
        <v>5410</v>
      </c>
      <c r="B2931" s="290"/>
      <c r="C2931" s="289" t="s">
        <v>5411</v>
      </c>
      <c r="D2931" s="291" t="s">
        <v>13</v>
      </c>
      <c r="E2931" s="292">
        <v>1138.0999999999999</v>
      </c>
      <c r="F2931" s="293">
        <v>47.98</v>
      </c>
      <c r="G2931" s="293">
        <v>1186.08</v>
      </c>
    </row>
    <row r="2932" spans="1:7">
      <c r="A2932" s="289" t="s">
        <v>5412</v>
      </c>
      <c r="B2932" s="290"/>
      <c r="C2932" s="289" t="s">
        <v>5413</v>
      </c>
      <c r="D2932" s="291" t="s">
        <v>13</v>
      </c>
      <c r="E2932" s="292">
        <v>923.8</v>
      </c>
      <c r="F2932" s="293">
        <v>4.25</v>
      </c>
      <c r="G2932" s="293">
        <v>928.05</v>
      </c>
    </row>
    <row r="2933" spans="1:7">
      <c r="A2933" s="289" t="s">
        <v>5414</v>
      </c>
      <c r="B2933" s="290"/>
      <c r="C2933" s="289" t="s">
        <v>5415</v>
      </c>
      <c r="D2933" s="291" t="s">
        <v>13</v>
      </c>
      <c r="E2933" s="292">
        <v>333.46</v>
      </c>
      <c r="F2933" s="293">
        <v>17.149999999999999</v>
      </c>
      <c r="G2933" s="293">
        <v>350.61</v>
      </c>
    </row>
    <row r="2934" spans="1:7">
      <c r="A2934" s="289" t="s">
        <v>5416</v>
      </c>
      <c r="B2934" s="290"/>
      <c r="C2934" s="289" t="s">
        <v>5417</v>
      </c>
      <c r="D2934" s="291" t="s">
        <v>13</v>
      </c>
      <c r="E2934" s="292">
        <v>37.159999999999997</v>
      </c>
      <c r="F2934" s="293">
        <v>20.329999999999998</v>
      </c>
      <c r="G2934" s="293">
        <v>57.49</v>
      </c>
    </row>
    <row r="2935" spans="1:7" ht="25.5">
      <c r="A2935" s="289" t="s">
        <v>5418</v>
      </c>
      <c r="B2935" s="290"/>
      <c r="C2935" s="289" t="s">
        <v>5419</v>
      </c>
      <c r="D2935" s="291" t="s">
        <v>13</v>
      </c>
      <c r="E2935" s="292">
        <v>320.69</v>
      </c>
      <c r="F2935" s="293">
        <v>17.149999999999999</v>
      </c>
      <c r="G2935" s="293">
        <v>337.84</v>
      </c>
    </row>
    <row r="2936" spans="1:7" ht="25.5">
      <c r="A2936" s="289" t="s">
        <v>5420</v>
      </c>
      <c r="B2936" s="290"/>
      <c r="C2936" s="289" t="s">
        <v>5421</v>
      </c>
      <c r="D2936" s="291" t="s">
        <v>13</v>
      </c>
      <c r="E2936" s="292">
        <v>362.15</v>
      </c>
      <c r="F2936" s="293">
        <v>17.149999999999999</v>
      </c>
      <c r="G2936" s="293">
        <v>379.3</v>
      </c>
    </row>
    <row r="2937" spans="1:7">
      <c r="A2937" s="285" t="s">
        <v>5422</v>
      </c>
      <c r="B2937" s="286" t="s">
        <v>5423</v>
      </c>
      <c r="C2937" s="287"/>
      <c r="D2937" s="288"/>
      <c r="E2937" s="294"/>
      <c r="F2937" s="294"/>
      <c r="G2937" s="294"/>
    </row>
    <row r="2938" spans="1:7">
      <c r="A2938" s="289" t="s">
        <v>5424</v>
      </c>
      <c r="B2938" s="290"/>
      <c r="C2938" s="289" t="s">
        <v>5425</v>
      </c>
      <c r="D2938" s="291" t="s">
        <v>56</v>
      </c>
      <c r="E2938" s="292">
        <v>346.25</v>
      </c>
      <c r="F2938" s="293">
        <v>20.09</v>
      </c>
      <c r="G2938" s="293">
        <v>366.34</v>
      </c>
    </row>
    <row r="2939" spans="1:7">
      <c r="A2939" s="289" t="s">
        <v>5426</v>
      </c>
      <c r="B2939" s="290"/>
      <c r="C2939" s="289" t="s">
        <v>5427</v>
      </c>
      <c r="D2939" s="291" t="s">
        <v>56</v>
      </c>
      <c r="E2939" s="292">
        <v>159.34</v>
      </c>
      <c r="F2939" s="293">
        <v>61.82</v>
      </c>
      <c r="G2939" s="293">
        <v>221.16</v>
      </c>
    </row>
    <row r="2940" spans="1:7">
      <c r="A2940" s="289" t="s">
        <v>5428</v>
      </c>
      <c r="B2940" s="290"/>
      <c r="C2940" s="289" t="s">
        <v>5429</v>
      </c>
      <c r="D2940" s="291" t="s">
        <v>56</v>
      </c>
      <c r="E2940" s="292">
        <v>623.02</v>
      </c>
      <c r="F2940" s="293">
        <v>20.09</v>
      </c>
      <c r="G2940" s="293">
        <v>643.11</v>
      </c>
    </row>
    <row r="2941" spans="1:7">
      <c r="A2941" s="285" t="s">
        <v>5430</v>
      </c>
      <c r="B2941" s="286" t="s">
        <v>5431</v>
      </c>
      <c r="C2941" s="287"/>
      <c r="D2941" s="288"/>
      <c r="E2941" s="294"/>
      <c r="F2941" s="294"/>
      <c r="G2941" s="294"/>
    </row>
    <row r="2942" spans="1:7">
      <c r="A2942" s="289" t="s">
        <v>5432</v>
      </c>
      <c r="B2942" s="290"/>
      <c r="C2942" s="289" t="s">
        <v>5433</v>
      </c>
      <c r="D2942" s="291" t="s">
        <v>81</v>
      </c>
      <c r="E2942" s="292">
        <v>911.69</v>
      </c>
      <c r="F2942" s="293">
        <v>48.21</v>
      </c>
      <c r="G2942" s="293">
        <v>959.9</v>
      </c>
    </row>
    <row r="2943" spans="1:7">
      <c r="A2943" s="289" t="s">
        <v>5434</v>
      </c>
      <c r="B2943" s="290"/>
      <c r="C2943" s="289" t="s">
        <v>5435</v>
      </c>
      <c r="D2943" s="291" t="s">
        <v>81</v>
      </c>
      <c r="E2943" s="292">
        <v>552.76</v>
      </c>
      <c r="F2943" s="293">
        <v>48.21</v>
      </c>
      <c r="G2943" s="293">
        <v>600.97</v>
      </c>
    </row>
    <row r="2944" spans="1:7">
      <c r="A2944" s="289" t="s">
        <v>5436</v>
      </c>
      <c r="B2944" s="290"/>
      <c r="C2944" s="289" t="s">
        <v>5437</v>
      </c>
      <c r="D2944" s="291" t="s">
        <v>13</v>
      </c>
      <c r="E2944" s="292">
        <v>709.93</v>
      </c>
      <c r="F2944" s="293">
        <v>102.81</v>
      </c>
      <c r="G2944" s="293">
        <v>812.74</v>
      </c>
    </row>
    <row r="2945" spans="1:7">
      <c r="A2945" s="289" t="s">
        <v>5438</v>
      </c>
      <c r="B2945" s="290"/>
      <c r="C2945" s="289" t="s">
        <v>5439</v>
      </c>
      <c r="D2945" s="291" t="s">
        <v>13</v>
      </c>
      <c r="E2945" s="292">
        <v>128.63999999999999</v>
      </c>
      <c r="F2945" s="293">
        <v>17.149999999999999</v>
      </c>
      <c r="G2945" s="293">
        <v>145.79</v>
      </c>
    </row>
    <row r="2946" spans="1:7">
      <c r="A2946" s="289" t="s">
        <v>5440</v>
      </c>
      <c r="B2946" s="290"/>
      <c r="C2946" s="289" t="s">
        <v>5441</v>
      </c>
      <c r="D2946" s="291" t="s">
        <v>13</v>
      </c>
      <c r="E2946" s="292">
        <v>152.01</v>
      </c>
      <c r="F2946" s="293">
        <v>17.149999999999999</v>
      </c>
      <c r="G2946" s="293">
        <v>169.16</v>
      </c>
    </row>
    <row r="2947" spans="1:7">
      <c r="A2947" s="289" t="s">
        <v>5442</v>
      </c>
      <c r="B2947" s="290"/>
      <c r="C2947" s="289" t="s">
        <v>5443</v>
      </c>
      <c r="D2947" s="291" t="s">
        <v>13</v>
      </c>
      <c r="E2947" s="292">
        <v>160.16</v>
      </c>
      <c r="F2947" s="293">
        <v>17.149999999999999</v>
      </c>
      <c r="G2947" s="293">
        <v>177.31</v>
      </c>
    </row>
    <row r="2948" spans="1:7">
      <c r="A2948" s="289" t="s">
        <v>5444</v>
      </c>
      <c r="B2948" s="290"/>
      <c r="C2948" s="289" t="s">
        <v>5445</v>
      </c>
      <c r="D2948" s="291" t="s">
        <v>13</v>
      </c>
      <c r="E2948" s="292">
        <v>205.7</v>
      </c>
      <c r="F2948" s="293">
        <v>17.149999999999999</v>
      </c>
      <c r="G2948" s="293">
        <v>222.85</v>
      </c>
    </row>
    <row r="2949" spans="1:7">
      <c r="A2949" s="289" t="s">
        <v>5446</v>
      </c>
      <c r="B2949" s="290"/>
      <c r="C2949" s="289" t="s">
        <v>5447</v>
      </c>
      <c r="D2949" s="291" t="s">
        <v>13</v>
      </c>
      <c r="E2949" s="292">
        <v>547.04999999999995</v>
      </c>
      <c r="F2949" s="293">
        <v>17.149999999999999</v>
      </c>
      <c r="G2949" s="293">
        <v>564.20000000000005</v>
      </c>
    </row>
    <row r="2950" spans="1:7">
      <c r="A2950" s="289" t="s">
        <v>5448</v>
      </c>
      <c r="B2950" s="290"/>
      <c r="C2950" s="289" t="s">
        <v>5449</v>
      </c>
      <c r="D2950" s="291" t="s">
        <v>13</v>
      </c>
      <c r="E2950" s="292">
        <v>297.67</v>
      </c>
      <c r="F2950" s="293">
        <v>17.149999999999999</v>
      </c>
      <c r="G2950" s="293">
        <v>314.82</v>
      </c>
    </row>
    <row r="2951" spans="1:7">
      <c r="A2951" s="289" t="s">
        <v>5450</v>
      </c>
      <c r="B2951" s="290"/>
      <c r="C2951" s="289" t="s">
        <v>5451</v>
      </c>
      <c r="D2951" s="291" t="s">
        <v>13</v>
      </c>
      <c r="E2951" s="292">
        <v>388.13</v>
      </c>
      <c r="F2951" s="293">
        <v>17.149999999999999</v>
      </c>
      <c r="G2951" s="293">
        <v>405.28</v>
      </c>
    </row>
    <row r="2952" spans="1:7">
      <c r="A2952" s="289" t="s">
        <v>5452</v>
      </c>
      <c r="B2952" s="290"/>
      <c r="C2952" s="289" t="s">
        <v>5453</v>
      </c>
      <c r="D2952" s="291" t="s">
        <v>13</v>
      </c>
      <c r="E2952" s="292">
        <v>467.52</v>
      </c>
      <c r="F2952" s="293">
        <v>17.149999999999999</v>
      </c>
      <c r="G2952" s="293">
        <v>484.67</v>
      </c>
    </row>
    <row r="2953" spans="1:7">
      <c r="A2953" s="289" t="s">
        <v>5454</v>
      </c>
      <c r="B2953" s="290"/>
      <c r="C2953" s="289" t="s">
        <v>5455</v>
      </c>
      <c r="D2953" s="291" t="s">
        <v>13</v>
      </c>
      <c r="E2953" s="292">
        <v>605.36</v>
      </c>
      <c r="F2953" s="293">
        <v>17.149999999999999</v>
      </c>
      <c r="G2953" s="293">
        <v>622.51</v>
      </c>
    </row>
    <row r="2954" spans="1:7">
      <c r="A2954" s="289" t="s">
        <v>5456</v>
      </c>
      <c r="B2954" s="290"/>
      <c r="C2954" s="289" t="s">
        <v>5457</v>
      </c>
      <c r="D2954" s="291" t="s">
        <v>13</v>
      </c>
      <c r="E2954" s="292">
        <v>772.82</v>
      </c>
      <c r="F2954" s="293">
        <v>17.149999999999999</v>
      </c>
      <c r="G2954" s="293">
        <v>789.97</v>
      </c>
    </row>
    <row r="2955" spans="1:7">
      <c r="A2955" s="289" t="s">
        <v>5458</v>
      </c>
      <c r="B2955" s="290"/>
      <c r="C2955" s="289" t="s">
        <v>5459</v>
      </c>
      <c r="D2955" s="291" t="s">
        <v>13</v>
      </c>
      <c r="E2955" s="292">
        <v>718.75</v>
      </c>
      <c r="F2955" s="293">
        <v>17.149999999999999</v>
      </c>
      <c r="G2955" s="293">
        <v>735.9</v>
      </c>
    </row>
    <row r="2956" spans="1:7">
      <c r="A2956" s="289" t="s">
        <v>5460</v>
      </c>
      <c r="B2956" s="290"/>
      <c r="C2956" s="289" t="s">
        <v>5461</v>
      </c>
      <c r="D2956" s="291" t="s">
        <v>13</v>
      </c>
      <c r="E2956" s="292">
        <v>1118.5999999999999</v>
      </c>
      <c r="F2956" s="293">
        <v>17.149999999999999</v>
      </c>
      <c r="G2956" s="293">
        <v>1135.75</v>
      </c>
    </row>
    <row r="2957" spans="1:7">
      <c r="A2957" s="289" t="s">
        <v>5462</v>
      </c>
      <c r="B2957" s="290"/>
      <c r="C2957" s="289" t="s">
        <v>5463</v>
      </c>
      <c r="D2957" s="291" t="s">
        <v>13</v>
      </c>
      <c r="E2957" s="292">
        <v>3055.85</v>
      </c>
      <c r="F2957" s="293">
        <v>17.149999999999999</v>
      </c>
      <c r="G2957" s="293">
        <v>3073</v>
      </c>
    </row>
    <row r="2958" spans="1:7">
      <c r="A2958" s="289" t="s">
        <v>5464</v>
      </c>
      <c r="B2958" s="290"/>
      <c r="C2958" s="289" t="s">
        <v>5465</v>
      </c>
      <c r="D2958" s="291" t="s">
        <v>13</v>
      </c>
      <c r="E2958" s="292">
        <v>1375.18</v>
      </c>
      <c r="F2958" s="293">
        <v>17.149999999999999</v>
      </c>
      <c r="G2958" s="293">
        <v>1392.33</v>
      </c>
    </row>
    <row r="2959" spans="1:7">
      <c r="A2959" s="289" t="s">
        <v>5466</v>
      </c>
      <c r="B2959" s="290"/>
      <c r="C2959" s="289" t="s">
        <v>5467</v>
      </c>
      <c r="D2959" s="291" t="s">
        <v>13</v>
      </c>
      <c r="E2959" s="292">
        <v>397.18</v>
      </c>
      <c r="F2959" s="293">
        <v>17.149999999999999</v>
      </c>
      <c r="G2959" s="293">
        <v>414.33</v>
      </c>
    </row>
    <row r="2960" spans="1:7">
      <c r="A2960" s="289" t="s">
        <v>5468</v>
      </c>
      <c r="B2960" s="290"/>
      <c r="C2960" s="289" t="s">
        <v>5469</v>
      </c>
      <c r="D2960" s="291" t="s">
        <v>13</v>
      </c>
      <c r="E2960" s="292">
        <v>434.12</v>
      </c>
      <c r="F2960" s="293">
        <v>17.149999999999999</v>
      </c>
      <c r="G2960" s="293">
        <v>451.27</v>
      </c>
    </row>
    <row r="2961" spans="1:7">
      <c r="A2961" s="289" t="s">
        <v>5470</v>
      </c>
      <c r="B2961" s="290"/>
      <c r="C2961" s="289" t="s">
        <v>5471</v>
      </c>
      <c r="D2961" s="291" t="s">
        <v>13</v>
      </c>
      <c r="E2961" s="292">
        <v>759.4</v>
      </c>
      <c r="F2961" s="293">
        <v>17.149999999999999</v>
      </c>
      <c r="G2961" s="293">
        <v>776.55</v>
      </c>
    </row>
    <row r="2962" spans="1:7">
      <c r="A2962" s="285" t="s">
        <v>5472</v>
      </c>
      <c r="B2962" s="286" t="s">
        <v>5473</v>
      </c>
      <c r="C2962" s="287"/>
      <c r="D2962" s="288"/>
      <c r="E2962" s="294"/>
      <c r="F2962" s="294"/>
      <c r="G2962" s="294"/>
    </row>
    <row r="2963" spans="1:7">
      <c r="A2963" s="289" t="s">
        <v>5474</v>
      </c>
      <c r="B2963" s="290"/>
      <c r="C2963" s="289" t="s">
        <v>5475</v>
      </c>
      <c r="D2963" s="291" t="s">
        <v>13</v>
      </c>
      <c r="E2963" s="292">
        <v>9.49</v>
      </c>
      <c r="F2963" s="293">
        <v>13.71</v>
      </c>
      <c r="G2963" s="293">
        <v>23.2</v>
      </c>
    </row>
    <row r="2964" spans="1:7">
      <c r="A2964" s="289" t="s">
        <v>5476</v>
      </c>
      <c r="B2964" s="290"/>
      <c r="C2964" s="289" t="s">
        <v>5477</v>
      </c>
      <c r="D2964" s="291" t="s">
        <v>13</v>
      </c>
      <c r="E2964" s="292">
        <v>0.04</v>
      </c>
      <c r="F2964" s="293">
        <v>17.149999999999999</v>
      </c>
      <c r="G2964" s="293">
        <v>17.190000000000001</v>
      </c>
    </row>
    <row r="2965" spans="1:7">
      <c r="A2965" s="289" t="s">
        <v>5478</v>
      </c>
      <c r="B2965" s="290"/>
      <c r="C2965" s="289" t="s">
        <v>5479</v>
      </c>
      <c r="D2965" s="291" t="s">
        <v>13</v>
      </c>
      <c r="E2965" s="292">
        <v>0.05</v>
      </c>
      <c r="F2965" s="293">
        <v>17.149999999999999</v>
      </c>
      <c r="G2965" s="293">
        <v>17.2</v>
      </c>
    </row>
    <row r="2966" spans="1:7">
      <c r="A2966" s="289" t="s">
        <v>5480</v>
      </c>
      <c r="B2966" s="290"/>
      <c r="C2966" s="289" t="s">
        <v>5481</v>
      </c>
      <c r="D2966" s="291" t="s">
        <v>13</v>
      </c>
      <c r="E2966" s="292">
        <v>0.59</v>
      </c>
      <c r="F2966" s="293">
        <v>48.21</v>
      </c>
      <c r="G2966" s="293">
        <v>48.8</v>
      </c>
    </row>
    <row r="2967" spans="1:7">
      <c r="A2967" s="289" t="s">
        <v>5482</v>
      </c>
      <c r="B2967" s="290"/>
      <c r="C2967" s="289" t="s">
        <v>5483</v>
      </c>
      <c r="D2967" s="291" t="s">
        <v>13</v>
      </c>
      <c r="E2967" s="292">
        <v>0</v>
      </c>
      <c r="F2967" s="293">
        <v>85.69</v>
      </c>
      <c r="G2967" s="293">
        <v>85.69</v>
      </c>
    </row>
    <row r="2968" spans="1:7">
      <c r="A2968" s="289" t="s">
        <v>5484</v>
      </c>
      <c r="B2968" s="290"/>
      <c r="C2968" s="289" t="s">
        <v>5485</v>
      </c>
      <c r="D2968" s="291" t="s">
        <v>13</v>
      </c>
      <c r="E2968" s="292">
        <v>28.84</v>
      </c>
      <c r="F2968" s="293">
        <v>4.1900000000000004</v>
      </c>
      <c r="G2968" s="293">
        <v>33.03</v>
      </c>
    </row>
    <row r="2969" spans="1:7">
      <c r="A2969" s="289" t="s">
        <v>5486</v>
      </c>
      <c r="B2969" s="290"/>
      <c r="C2969" s="289" t="s">
        <v>5487</v>
      </c>
      <c r="D2969" s="291" t="s">
        <v>13</v>
      </c>
      <c r="E2969" s="292">
        <v>4.67</v>
      </c>
      <c r="F2969" s="293">
        <v>4.1900000000000004</v>
      </c>
      <c r="G2969" s="293">
        <v>8.86</v>
      </c>
    </row>
    <row r="2970" spans="1:7">
      <c r="A2970" s="289" t="s">
        <v>5488</v>
      </c>
      <c r="B2970" s="290"/>
      <c r="C2970" s="289" t="s">
        <v>5489</v>
      </c>
      <c r="D2970" s="291" t="s">
        <v>13</v>
      </c>
      <c r="E2970" s="292">
        <v>87.2</v>
      </c>
      <c r="F2970" s="293">
        <v>2.37</v>
      </c>
      <c r="G2970" s="293">
        <v>89.57</v>
      </c>
    </row>
    <row r="2971" spans="1:7">
      <c r="A2971" s="289" t="s">
        <v>5490</v>
      </c>
      <c r="B2971" s="290"/>
      <c r="C2971" s="289" t="s">
        <v>5491</v>
      </c>
      <c r="D2971" s="291" t="s">
        <v>13</v>
      </c>
      <c r="E2971" s="292">
        <v>27.25</v>
      </c>
      <c r="F2971" s="293">
        <v>1.4</v>
      </c>
      <c r="G2971" s="293">
        <v>28.65</v>
      </c>
    </row>
    <row r="2972" spans="1:7">
      <c r="A2972" s="289" t="s">
        <v>5492</v>
      </c>
      <c r="B2972" s="290"/>
      <c r="C2972" s="289" t="s">
        <v>5493</v>
      </c>
      <c r="D2972" s="291" t="s">
        <v>13</v>
      </c>
      <c r="E2972" s="292">
        <v>50.14</v>
      </c>
      <c r="F2972" s="293">
        <v>4.1900000000000004</v>
      </c>
      <c r="G2972" s="293">
        <v>54.33</v>
      </c>
    </row>
    <row r="2973" spans="1:7">
      <c r="A2973" s="289" t="s">
        <v>5494</v>
      </c>
      <c r="B2973" s="290"/>
      <c r="C2973" s="289" t="s">
        <v>5495</v>
      </c>
      <c r="D2973" s="291" t="s">
        <v>13</v>
      </c>
      <c r="E2973" s="292">
        <v>36.99</v>
      </c>
      <c r="F2973" s="293">
        <v>2.37</v>
      </c>
      <c r="G2973" s="293">
        <v>39.36</v>
      </c>
    </row>
    <row r="2974" spans="1:7">
      <c r="A2974" s="289" t="s">
        <v>5496</v>
      </c>
      <c r="B2974" s="290"/>
      <c r="C2974" s="289" t="s">
        <v>5497</v>
      </c>
      <c r="D2974" s="291" t="s">
        <v>13</v>
      </c>
      <c r="E2974" s="292">
        <v>44.34</v>
      </c>
      <c r="F2974" s="293">
        <v>2.37</v>
      </c>
      <c r="G2974" s="293">
        <v>46.71</v>
      </c>
    </row>
    <row r="2975" spans="1:7">
      <c r="A2975" s="289" t="s">
        <v>5498</v>
      </c>
      <c r="B2975" s="290"/>
      <c r="C2975" s="289" t="s">
        <v>5499</v>
      </c>
      <c r="D2975" s="291" t="s">
        <v>13</v>
      </c>
      <c r="E2975" s="292">
        <v>45.35</v>
      </c>
      <c r="F2975" s="293">
        <v>30.85</v>
      </c>
      <c r="G2975" s="293">
        <v>76.2</v>
      </c>
    </row>
    <row r="2976" spans="1:7">
      <c r="A2976" s="289" t="s">
        <v>5500</v>
      </c>
      <c r="B2976" s="290"/>
      <c r="C2976" s="289" t="s">
        <v>5501</v>
      </c>
      <c r="D2976" s="291" t="s">
        <v>13</v>
      </c>
      <c r="E2976" s="292">
        <v>111.78</v>
      </c>
      <c r="F2976" s="293">
        <v>17.149999999999999</v>
      </c>
      <c r="G2976" s="293">
        <v>128.93</v>
      </c>
    </row>
    <row r="2977" spans="1:7">
      <c r="A2977" s="289" t="s">
        <v>5502</v>
      </c>
      <c r="B2977" s="290"/>
      <c r="C2977" s="289" t="s">
        <v>5503</v>
      </c>
      <c r="D2977" s="291" t="s">
        <v>13</v>
      </c>
      <c r="E2977" s="292">
        <v>117.82</v>
      </c>
      <c r="F2977" s="293">
        <v>17.149999999999999</v>
      </c>
      <c r="G2977" s="293">
        <v>134.97</v>
      </c>
    </row>
    <row r="2978" spans="1:7">
      <c r="A2978" s="289" t="s">
        <v>5504</v>
      </c>
      <c r="B2978" s="290"/>
      <c r="C2978" s="289" t="s">
        <v>5505</v>
      </c>
      <c r="D2978" s="291" t="s">
        <v>13</v>
      </c>
      <c r="E2978" s="292">
        <v>31.92</v>
      </c>
      <c r="F2978" s="293">
        <v>4.1900000000000004</v>
      </c>
      <c r="G2978" s="293">
        <v>36.11</v>
      </c>
    </row>
    <row r="2979" spans="1:7">
      <c r="A2979" s="289" t="s">
        <v>5506</v>
      </c>
      <c r="B2979" s="290"/>
      <c r="C2979" s="289" t="s">
        <v>5507</v>
      </c>
      <c r="D2979" s="291" t="s">
        <v>13</v>
      </c>
      <c r="E2979" s="292">
        <v>15.44</v>
      </c>
      <c r="F2979" s="293">
        <v>13.71</v>
      </c>
      <c r="G2979" s="293">
        <v>29.15</v>
      </c>
    </row>
    <row r="2980" spans="1:7">
      <c r="A2980" s="289" t="s">
        <v>5508</v>
      </c>
      <c r="B2980" s="290"/>
      <c r="C2980" s="289" t="s">
        <v>5509</v>
      </c>
      <c r="D2980" s="291" t="s">
        <v>13</v>
      </c>
      <c r="E2980" s="292">
        <v>18.670000000000002</v>
      </c>
      <c r="F2980" s="293">
        <v>13.71</v>
      </c>
      <c r="G2980" s="293">
        <v>32.380000000000003</v>
      </c>
    </row>
    <row r="2981" spans="1:7">
      <c r="A2981" s="289" t="s">
        <v>5510</v>
      </c>
      <c r="B2981" s="290"/>
      <c r="C2981" s="289" t="s">
        <v>5511</v>
      </c>
      <c r="D2981" s="291" t="s">
        <v>13</v>
      </c>
      <c r="E2981" s="292">
        <v>28.57</v>
      </c>
      <c r="F2981" s="293">
        <v>2.09</v>
      </c>
      <c r="G2981" s="293">
        <v>30.66</v>
      </c>
    </row>
    <row r="2982" spans="1:7">
      <c r="A2982" s="289" t="s">
        <v>5512</v>
      </c>
      <c r="B2982" s="290"/>
      <c r="C2982" s="289" t="s">
        <v>5513</v>
      </c>
      <c r="D2982" s="291" t="s">
        <v>13</v>
      </c>
      <c r="E2982" s="292">
        <v>4.37</v>
      </c>
      <c r="F2982" s="293">
        <v>5.83</v>
      </c>
      <c r="G2982" s="293">
        <v>10.199999999999999</v>
      </c>
    </row>
    <row r="2983" spans="1:7">
      <c r="A2983" s="289" t="s">
        <v>5514</v>
      </c>
      <c r="B2983" s="290"/>
      <c r="C2983" s="289" t="s">
        <v>5515</v>
      </c>
      <c r="D2983" s="291" t="s">
        <v>13</v>
      </c>
      <c r="E2983" s="292">
        <v>316.48</v>
      </c>
      <c r="F2983" s="293">
        <v>24.11</v>
      </c>
      <c r="G2983" s="293">
        <v>340.59</v>
      </c>
    </row>
    <row r="2984" spans="1:7">
      <c r="A2984" s="289" t="s">
        <v>5516</v>
      </c>
      <c r="B2984" s="290"/>
      <c r="C2984" s="289" t="s">
        <v>5517</v>
      </c>
      <c r="D2984" s="291" t="s">
        <v>13</v>
      </c>
      <c r="E2984" s="292">
        <v>3.66</v>
      </c>
      <c r="F2984" s="293">
        <v>1.4</v>
      </c>
      <c r="G2984" s="293">
        <v>5.0599999999999996</v>
      </c>
    </row>
    <row r="2985" spans="1:7">
      <c r="A2985" s="289" t="s">
        <v>5518</v>
      </c>
      <c r="B2985" s="290"/>
      <c r="C2985" s="289" t="s">
        <v>5519</v>
      </c>
      <c r="D2985" s="291" t="s">
        <v>13</v>
      </c>
      <c r="E2985" s="292">
        <v>46.79</v>
      </c>
      <c r="F2985" s="293">
        <v>1.4</v>
      </c>
      <c r="G2985" s="293">
        <v>48.19</v>
      </c>
    </row>
    <row r="2986" spans="1:7">
      <c r="A2986" s="289" t="s">
        <v>5520</v>
      </c>
      <c r="B2986" s="290"/>
      <c r="C2986" s="289" t="s">
        <v>5521</v>
      </c>
      <c r="D2986" s="291" t="s">
        <v>13</v>
      </c>
      <c r="E2986" s="292">
        <v>72.739999999999995</v>
      </c>
      <c r="F2986" s="293">
        <v>6.86</v>
      </c>
      <c r="G2986" s="293">
        <v>79.599999999999994</v>
      </c>
    </row>
    <row r="2987" spans="1:7">
      <c r="A2987" s="289" t="s">
        <v>5522</v>
      </c>
      <c r="B2987" s="290"/>
      <c r="C2987" s="289" t="s">
        <v>5523</v>
      </c>
      <c r="D2987" s="291" t="s">
        <v>13</v>
      </c>
      <c r="E2987" s="292">
        <v>28.84</v>
      </c>
      <c r="F2987" s="293">
        <v>6.86</v>
      </c>
      <c r="G2987" s="293">
        <v>35.700000000000003</v>
      </c>
    </row>
    <row r="2988" spans="1:7">
      <c r="A2988" s="280" t="s">
        <v>5524</v>
      </c>
      <c r="B2988" s="281" t="s">
        <v>5525</v>
      </c>
      <c r="C2988" s="284"/>
      <c r="D2988" s="283"/>
      <c r="E2988" s="295"/>
      <c r="F2988" s="295"/>
      <c r="G2988" s="295"/>
    </row>
    <row r="2989" spans="1:7">
      <c r="A2989" s="285" t="s">
        <v>5526</v>
      </c>
      <c r="B2989" s="286" t="s">
        <v>5527</v>
      </c>
      <c r="C2989" s="287"/>
      <c r="D2989" s="288"/>
      <c r="E2989" s="294"/>
      <c r="F2989" s="294"/>
      <c r="G2989" s="294"/>
    </row>
    <row r="2990" spans="1:7">
      <c r="A2990" s="289" t="s">
        <v>5528</v>
      </c>
      <c r="B2990" s="290"/>
      <c r="C2990" s="289" t="s">
        <v>5529</v>
      </c>
      <c r="D2990" s="291" t="s">
        <v>13</v>
      </c>
      <c r="E2990" s="292">
        <v>622.47</v>
      </c>
      <c r="F2990" s="293">
        <v>417.21</v>
      </c>
      <c r="G2990" s="293">
        <v>1039.68</v>
      </c>
    </row>
    <row r="2991" spans="1:7">
      <c r="A2991" s="289" t="s">
        <v>5530</v>
      </c>
      <c r="B2991" s="290"/>
      <c r="C2991" s="289" t="s">
        <v>5531</v>
      </c>
      <c r="D2991" s="291" t="s">
        <v>13</v>
      </c>
      <c r="E2991" s="292">
        <v>647.19000000000005</v>
      </c>
      <c r="F2991" s="293">
        <v>417.21</v>
      </c>
      <c r="G2991" s="293">
        <v>1064.4000000000001</v>
      </c>
    </row>
    <row r="2992" spans="1:7">
      <c r="A2992" s="289" t="s">
        <v>5532</v>
      </c>
      <c r="B2992" s="290"/>
      <c r="C2992" s="289" t="s">
        <v>5533</v>
      </c>
      <c r="D2992" s="291" t="s">
        <v>13</v>
      </c>
      <c r="E2992" s="292">
        <v>1882.9</v>
      </c>
      <c r="F2992" s="293">
        <v>731.45</v>
      </c>
      <c r="G2992" s="293">
        <v>2614.35</v>
      </c>
    </row>
    <row r="2993" spans="1:7">
      <c r="A2993" s="289" t="s">
        <v>5534</v>
      </c>
      <c r="B2993" s="290"/>
      <c r="C2993" s="289" t="s">
        <v>5535</v>
      </c>
      <c r="D2993" s="291" t="s">
        <v>13</v>
      </c>
      <c r="E2993" s="292">
        <v>1966.86</v>
      </c>
      <c r="F2993" s="293">
        <v>731.45</v>
      </c>
      <c r="G2993" s="293">
        <v>2698.31</v>
      </c>
    </row>
    <row r="2994" spans="1:7">
      <c r="A2994" s="289" t="s">
        <v>5536</v>
      </c>
      <c r="B2994" s="290"/>
      <c r="C2994" s="289" t="s">
        <v>5537</v>
      </c>
      <c r="D2994" s="291" t="s">
        <v>13</v>
      </c>
      <c r="E2994" s="292">
        <v>2174.0500000000002</v>
      </c>
      <c r="F2994" s="293">
        <v>731.45</v>
      </c>
      <c r="G2994" s="293">
        <v>2905.5</v>
      </c>
    </row>
    <row r="2995" spans="1:7">
      <c r="A2995" s="289" t="s">
        <v>5538</v>
      </c>
      <c r="B2995" s="290"/>
      <c r="C2995" s="289" t="s">
        <v>5539</v>
      </c>
      <c r="D2995" s="291" t="s">
        <v>13</v>
      </c>
      <c r="E2995" s="292">
        <v>2356.29</v>
      </c>
      <c r="F2995" s="293">
        <v>731.45</v>
      </c>
      <c r="G2995" s="293">
        <v>3087.74</v>
      </c>
    </row>
    <row r="2996" spans="1:7">
      <c r="A2996" s="285" t="s">
        <v>5540</v>
      </c>
      <c r="B2996" s="286" t="s">
        <v>5541</v>
      </c>
      <c r="C2996" s="287"/>
      <c r="D2996" s="288"/>
      <c r="E2996" s="294"/>
      <c r="F2996" s="294"/>
      <c r="G2996" s="294"/>
    </row>
    <row r="2997" spans="1:7">
      <c r="A2997" s="289" t="s">
        <v>5542</v>
      </c>
      <c r="B2997" s="290"/>
      <c r="C2997" s="289" t="s">
        <v>5543</v>
      </c>
      <c r="D2997" s="291" t="s">
        <v>13</v>
      </c>
      <c r="E2997" s="292">
        <v>1401.76</v>
      </c>
      <c r="F2997" s="293">
        <v>528.98</v>
      </c>
      <c r="G2997" s="293">
        <v>1930.74</v>
      </c>
    </row>
    <row r="2998" spans="1:7">
      <c r="A2998" s="289" t="s">
        <v>5544</v>
      </c>
      <c r="B2998" s="290"/>
      <c r="C2998" s="289" t="s">
        <v>5545</v>
      </c>
      <c r="D2998" s="291" t="s">
        <v>13</v>
      </c>
      <c r="E2998" s="292">
        <v>3214.48</v>
      </c>
      <c r="F2998" s="293">
        <v>1137.6600000000001</v>
      </c>
      <c r="G2998" s="293">
        <v>4352.1400000000003</v>
      </c>
    </row>
    <row r="2999" spans="1:7">
      <c r="A2999" s="289" t="s">
        <v>5546</v>
      </c>
      <c r="B2999" s="290"/>
      <c r="C2999" s="289" t="s">
        <v>5547</v>
      </c>
      <c r="D2999" s="291" t="s">
        <v>13</v>
      </c>
      <c r="E2999" s="292">
        <v>5425.38</v>
      </c>
      <c r="F2999" s="293">
        <v>1499.82</v>
      </c>
      <c r="G2999" s="293">
        <v>6925.2</v>
      </c>
    </row>
    <row r="3000" spans="1:7">
      <c r="A3000" s="289" t="s">
        <v>5548</v>
      </c>
      <c r="B3000" s="290"/>
      <c r="C3000" s="289" t="s">
        <v>5549</v>
      </c>
      <c r="D3000" s="291" t="s">
        <v>13</v>
      </c>
      <c r="E3000" s="292">
        <v>7620.9</v>
      </c>
      <c r="F3000" s="293">
        <v>1818.57</v>
      </c>
      <c r="G3000" s="293">
        <v>9439.4699999999993</v>
      </c>
    </row>
    <row r="3001" spans="1:7">
      <c r="A3001" s="289" t="s">
        <v>5550</v>
      </c>
      <c r="B3001" s="290"/>
      <c r="C3001" s="289" t="s">
        <v>5551</v>
      </c>
      <c r="D3001" s="291" t="s">
        <v>13</v>
      </c>
      <c r="E3001" s="292">
        <v>438.62</v>
      </c>
      <c r="F3001" s="293">
        <v>360.81</v>
      </c>
      <c r="G3001" s="293">
        <v>799.43</v>
      </c>
    </row>
    <row r="3002" spans="1:7">
      <c r="A3002" s="285" t="s">
        <v>5552</v>
      </c>
      <c r="B3002" s="286" t="s">
        <v>5553</v>
      </c>
      <c r="C3002" s="287"/>
      <c r="D3002" s="288"/>
      <c r="E3002" s="294"/>
      <c r="F3002" s="294"/>
      <c r="G3002" s="294"/>
    </row>
    <row r="3003" spans="1:7">
      <c r="A3003" s="289" t="s">
        <v>5554</v>
      </c>
      <c r="B3003" s="290"/>
      <c r="C3003" s="289" t="s">
        <v>5555</v>
      </c>
      <c r="D3003" s="291" t="s">
        <v>13</v>
      </c>
      <c r="E3003" s="292">
        <v>2262.66</v>
      </c>
      <c r="F3003" s="293">
        <v>25.71</v>
      </c>
      <c r="G3003" s="293">
        <v>2288.37</v>
      </c>
    </row>
    <row r="3004" spans="1:7">
      <c r="A3004" s="289" t="s">
        <v>5556</v>
      </c>
      <c r="B3004" s="290"/>
      <c r="C3004" s="289" t="s">
        <v>5557</v>
      </c>
      <c r="D3004" s="291" t="s">
        <v>13</v>
      </c>
      <c r="E3004" s="292">
        <v>3422.97</v>
      </c>
      <c r="F3004" s="293">
        <v>25.71</v>
      </c>
      <c r="G3004" s="293">
        <v>3448.68</v>
      </c>
    </row>
    <row r="3005" spans="1:7">
      <c r="A3005" s="289" t="s">
        <v>5558</v>
      </c>
      <c r="B3005" s="290"/>
      <c r="C3005" s="289" t="s">
        <v>5559</v>
      </c>
      <c r="D3005" s="291" t="s">
        <v>13</v>
      </c>
      <c r="E3005" s="292">
        <v>496.46</v>
      </c>
      <c r="F3005" s="293">
        <v>41.13</v>
      </c>
      <c r="G3005" s="293">
        <v>537.59</v>
      </c>
    </row>
    <row r="3006" spans="1:7">
      <c r="A3006" s="289" t="s">
        <v>5560</v>
      </c>
      <c r="B3006" s="290"/>
      <c r="C3006" s="289" t="s">
        <v>5561</v>
      </c>
      <c r="D3006" s="291" t="s">
        <v>13</v>
      </c>
      <c r="E3006" s="292">
        <v>784.05</v>
      </c>
      <c r="F3006" s="293">
        <v>41.13</v>
      </c>
      <c r="G3006" s="293">
        <v>825.18</v>
      </c>
    </row>
    <row r="3007" spans="1:7">
      <c r="A3007" s="289" t="s">
        <v>5562</v>
      </c>
      <c r="B3007" s="290"/>
      <c r="C3007" s="289" t="s">
        <v>5563</v>
      </c>
      <c r="D3007" s="291" t="s">
        <v>13</v>
      </c>
      <c r="E3007" s="292">
        <v>1447.49</v>
      </c>
      <c r="F3007" s="293">
        <v>25.71</v>
      </c>
      <c r="G3007" s="293">
        <v>1473.2</v>
      </c>
    </row>
    <row r="3008" spans="1:7">
      <c r="A3008" s="285" t="s">
        <v>5564</v>
      </c>
      <c r="B3008" s="286" t="s">
        <v>5565</v>
      </c>
      <c r="C3008" s="287"/>
      <c r="D3008" s="288"/>
      <c r="E3008" s="294"/>
      <c r="F3008" s="294"/>
      <c r="G3008" s="294"/>
    </row>
    <row r="3009" spans="1:7">
      <c r="A3009" s="289" t="s">
        <v>5566</v>
      </c>
      <c r="B3009" s="290"/>
      <c r="C3009" s="289" t="s">
        <v>5567</v>
      </c>
      <c r="D3009" s="291" t="s">
        <v>13</v>
      </c>
      <c r="E3009" s="292">
        <v>704.63</v>
      </c>
      <c r="F3009" s="293">
        <v>0</v>
      </c>
      <c r="G3009" s="293">
        <v>704.63</v>
      </c>
    </row>
    <row r="3010" spans="1:7">
      <c r="A3010" s="280" t="s">
        <v>5568</v>
      </c>
      <c r="B3010" s="281" t="s">
        <v>5569</v>
      </c>
      <c r="C3010" s="284"/>
      <c r="D3010" s="283"/>
      <c r="E3010" s="295"/>
      <c r="F3010" s="295"/>
      <c r="G3010" s="295"/>
    </row>
    <row r="3011" spans="1:7">
      <c r="A3011" s="285" t="s">
        <v>5570</v>
      </c>
      <c r="B3011" s="286" t="s">
        <v>5571</v>
      </c>
      <c r="C3011" s="287"/>
      <c r="D3011" s="288"/>
      <c r="E3011" s="294"/>
      <c r="F3011" s="294"/>
      <c r="G3011" s="294"/>
    </row>
    <row r="3012" spans="1:7">
      <c r="A3012" s="289" t="s">
        <v>5572</v>
      </c>
      <c r="B3012" s="290"/>
      <c r="C3012" s="289" t="s">
        <v>5573</v>
      </c>
      <c r="D3012" s="291" t="s">
        <v>81</v>
      </c>
      <c r="E3012" s="292">
        <v>4.0599999999999996</v>
      </c>
      <c r="F3012" s="293">
        <v>17.149999999999999</v>
      </c>
      <c r="G3012" s="293">
        <v>21.21</v>
      </c>
    </row>
    <row r="3013" spans="1:7">
      <c r="A3013" s="289" t="s">
        <v>5574</v>
      </c>
      <c r="B3013" s="290"/>
      <c r="C3013" s="289" t="s">
        <v>5575</v>
      </c>
      <c r="D3013" s="291" t="s">
        <v>81</v>
      </c>
      <c r="E3013" s="292">
        <v>5.04</v>
      </c>
      <c r="F3013" s="293">
        <v>17.149999999999999</v>
      </c>
      <c r="G3013" s="293">
        <v>22.19</v>
      </c>
    </row>
    <row r="3014" spans="1:7">
      <c r="A3014" s="289" t="s">
        <v>5576</v>
      </c>
      <c r="B3014" s="290"/>
      <c r="C3014" s="289" t="s">
        <v>5577</v>
      </c>
      <c r="D3014" s="291" t="s">
        <v>81</v>
      </c>
      <c r="E3014" s="292">
        <v>10.77</v>
      </c>
      <c r="F3014" s="293">
        <v>17.149999999999999</v>
      </c>
      <c r="G3014" s="293">
        <v>27.92</v>
      </c>
    </row>
    <row r="3015" spans="1:7">
      <c r="A3015" s="289" t="s">
        <v>5578</v>
      </c>
      <c r="B3015" s="290"/>
      <c r="C3015" s="289" t="s">
        <v>5579</v>
      </c>
      <c r="D3015" s="291" t="s">
        <v>81</v>
      </c>
      <c r="E3015" s="292">
        <v>15.45</v>
      </c>
      <c r="F3015" s="293">
        <v>17.149999999999999</v>
      </c>
      <c r="G3015" s="293">
        <v>32.6</v>
      </c>
    </row>
    <row r="3016" spans="1:7">
      <c r="A3016" s="289" t="s">
        <v>5580</v>
      </c>
      <c r="B3016" s="290"/>
      <c r="C3016" s="289" t="s">
        <v>5581</v>
      </c>
      <c r="D3016" s="291" t="s">
        <v>81</v>
      </c>
      <c r="E3016" s="292">
        <v>16.68</v>
      </c>
      <c r="F3016" s="293">
        <v>20.56</v>
      </c>
      <c r="G3016" s="293">
        <v>37.24</v>
      </c>
    </row>
    <row r="3017" spans="1:7">
      <c r="A3017" s="289" t="s">
        <v>5582</v>
      </c>
      <c r="B3017" s="290"/>
      <c r="C3017" s="289" t="s">
        <v>5583</v>
      </c>
      <c r="D3017" s="291" t="s">
        <v>81</v>
      </c>
      <c r="E3017" s="292">
        <v>27.71</v>
      </c>
      <c r="F3017" s="293">
        <v>24</v>
      </c>
      <c r="G3017" s="293">
        <v>51.71</v>
      </c>
    </row>
    <row r="3018" spans="1:7">
      <c r="A3018" s="289" t="s">
        <v>5584</v>
      </c>
      <c r="B3018" s="290"/>
      <c r="C3018" s="289" t="s">
        <v>5585</v>
      </c>
      <c r="D3018" s="291" t="s">
        <v>81</v>
      </c>
      <c r="E3018" s="292">
        <v>42.87</v>
      </c>
      <c r="F3018" s="293">
        <v>30.85</v>
      </c>
      <c r="G3018" s="293">
        <v>73.72</v>
      </c>
    </row>
    <row r="3019" spans="1:7">
      <c r="A3019" s="289" t="s">
        <v>5586</v>
      </c>
      <c r="B3019" s="290"/>
      <c r="C3019" s="289" t="s">
        <v>5587</v>
      </c>
      <c r="D3019" s="291" t="s">
        <v>81</v>
      </c>
      <c r="E3019" s="292">
        <v>53.12</v>
      </c>
      <c r="F3019" s="293">
        <v>34.270000000000003</v>
      </c>
      <c r="G3019" s="293">
        <v>87.39</v>
      </c>
    </row>
    <row r="3020" spans="1:7">
      <c r="A3020" s="289" t="s">
        <v>5588</v>
      </c>
      <c r="B3020" s="290"/>
      <c r="C3020" s="289" t="s">
        <v>5589</v>
      </c>
      <c r="D3020" s="291" t="s">
        <v>81</v>
      </c>
      <c r="E3020" s="292">
        <v>92.27</v>
      </c>
      <c r="F3020" s="293">
        <v>37.71</v>
      </c>
      <c r="G3020" s="293">
        <v>129.97999999999999</v>
      </c>
    </row>
    <row r="3021" spans="1:7">
      <c r="A3021" s="285" t="s">
        <v>5590</v>
      </c>
      <c r="B3021" s="286" t="s">
        <v>5591</v>
      </c>
      <c r="C3021" s="287"/>
      <c r="D3021" s="288"/>
      <c r="E3021" s="294"/>
      <c r="F3021" s="294"/>
      <c r="G3021" s="294"/>
    </row>
    <row r="3022" spans="1:7" ht="25.5">
      <c r="A3022" s="289" t="s">
        <v>5592</v>
      </c>
      <c r="B3022" s="290"/>
      <c r="C3022" s="289" t="s">
        <v>5593</v>
      </c>
      <c r="D3022" s="291" t="s">
        <v>81</v>
      </c>
      <c r="E3022" s="292">
        <v>7.96</v>
      </c>
      <c r="F3022" s="293">
        <v>17.149999999999999</v>
      </c>
      <c r="G3022" s="293">
        <v>25.11</v>
      </c>
    </row>
    <row r="3023" spans="1:7" ht="25.5">
      <c r="A3023" s="289" t="s">
        <v>5594</v>
      </c>
      <c r="B3023" s="290"/>
      <c r="C3023" s="289" t="s">
        <v>5595</v>
      </c>
      <c r="D3023" s="291" t="s">
        <v>81</v>
      </c>
      <c r="E3023" s="292">
        <v>11.95</v>
      </c>
      <c r="F3023" s="293">
        <v>20.56</v>
      </c>
      <c r="G3023" s="293">
        <v>32.51</v>
      </c>
    </row>
    <row r="3024" spans="1:7" ht="25.5">
      <c r="A3024" s="289" t="s">
        <v>5596</v>
      </c>
      <c r="B3024" s="290"/>
      <c r="C3024" s="289" t="s">
        <v>5597</v>
      </c>
      <c r="D3024" s="291" t="s">
        <v>81</v>
      </c>
      <c r="E3024" s="292">
        <v>19.73</v>
      </c>
      <c r="F3024" s="293">
        <v>30.85</v>
      </c>
      <c r="G3024" s="293">
        <v>50.58</v>
      </c>
    </row>
    <row r="3025" spans="1:7" ht="25.5">
      <c r="A3025" s="289" t="s">
        <v>5598</v>
      </c>
      <c r="B3025" s="290"/>
      <c r="C3025" s="289" t="s">
        <v>5599</v>
      </c>
      <c r="D3025" s="291" t="s">
        <v>81</v>
      </c>
      <c r="E3025" s="292">
        <v>18.61</v>
      </c>
      <c r="F3025" s="293">
        <v>37.71</v>
      </c>
      <c r="G3025" s="293">
        <v>56.32</v>
      </c>
    </row>
    <row r="3026" spans="1:7">
      <c r="A3026" s="285" t="s">
        <v>5600</v>
      </c>
      <c r="B3026" s="286" t="s">
        <v>5601</v>
      </c>
      <c r="C3026" s="287"/>
      <c r="D3026" s="288"/>
      <c r="E3026" s="294"/>
      <c r="F3026" s="294"/>
      <c r="G3026" s="294"/>
    </row>
    <row r="3027" spans="1:7" ht="25.5">
      <c r="A3027" s="289" t="s">
        <v>5602</v>
      </c>
      <c r="B3027" s="290"/>
      <c r="C3027" s="289" t="s">
        <v>5603</v>
      </c>
      <c r="D3027" s="291" t="s">
        <v>81</v>
      </c>
      <c r="E3027" s="292">
        <v>17.41</v>
      </c>
      <c r="F3027" s="293">
        <v>20.56</v>
      </c>
      <c r="G3027" s="293">
        <v>37.97</v>
      </c>
    </row>
    <row r="3028" spans="1:7" ht="25.5">
      <c r="A3028" s="289" t="s">
        <v>5604</v>
      </c>
      <c r="B3028" s="290"/>
      <c r="C3028" s="289" t="s">
        <v>5605</v>
      </c>
      <c r="D3028" s="291" t="s">
        <v>81</v>
      </c>
      <c r="E3028" s="292">
        <v>24.36</v>
      </c>
      <c r="F3028" s="293">
        <v>30.85</v>
      </c>
      <c r="G3028" s="293">
        <v>55.21</v>
      </c>
    </row>
    <row r="3029" spans="1:7" ht="25.5">
      <c r="A3029" s="289" t="s">
        <v>5606</v>
      </c>
      <c r="B3029" s="290"/>
      <c r="C3029" s="289" t="s">
        <v>5607</v>
      </c>
      <c r="D3029" s="291" t="s">
        <v>81</v>
      </c>
      <c r="E3029" s="292">
        <v>35.32</v>
      </c>
      <c r="F3029" s="293">
        <v>37.71</v>
      </c>
      <c r="G3029" s="293">
        <v>73.03</v>
      </c>
    </row>
    <row r="3030" spans="1:7" ht="25.5">
      <c r="A3030" s="289" t="s">
        <v>5608</v>
      </c>
      <c r="B3030" s="290"/>
      <c r="C3030" s="289" t="s">
        <v>5609</v>
      </c>
      <c r="D3030" s="291" t="s">
        <v>81</v>
      </c>
      <c r="E3030" s="292">
        <v>61.31</v>
      </c>
      <c r="F3030" s="293">
        <v>37.71</v>
      </c>
      <c r="G3030" s="293">
        <v>99.02</v>
      </c>
    </row>
    <row r="3031" spans="1:7" ht="25.5">
      <c r="A3031" s="289" t="s">
        <v>5610</v>
      </c>
      <c r="B3031" s="290"/>
      <c r="C3031" s="289" t="s">
        <v>5611</v>
      </c>
      <c r="D3031" s="291" t="s">
        <v>81</v>
      </c>
      <c r="E3031" s="292">
        <v>14.15</v>
      </c>
      <c r="F3031" s="293">
        <v>17.149999999999999</v>
      </c>
      <c r="G3031" s="293">
        <v>31.3</v>
      </c>
    </row>
    <row r="3032" spans="1:7">
      <c r="A3032" s="285" t="s">
        <v>5612</v>
      </c>
      <c r="B3032" s="286" t="s">
        <v>5613</v>
      </c>
      <c r="C3032" s="287"/>
      <c r="D3032" s="288"/>
      <c r="E3032" s="294"/>
      <c r="F3032" s="294"/>
      <c r="G3032" s="294"/>
    </row>
    <row r="3033" spans="1:7" ht="25.5">
      <c r="A3033" s="289" t="s">
        <v>5614</v>
      </c>
      <c r="B3033" s="290"/>
      <c r="C3033" s="289" t="s">
        <v>5615</v>
      </c>
      <c r="D3033" s="291" t="s">
        <v>81</v>
      </c>
      <c r="E3033" s="292">
        <v>16.03</v>
      </c>
      <c r="F3033" s="293">
        <v>12.06</v>
      </c>
      <c r="G3033" s="293">
        <v>28.09</v>
      </c>
    </row>
    <row r="3034" spans="1:7" ht="25.5">
      <c r="A3034" s="289" t="s">
        <v>5616</v>
      </c>
      <c r="B3034" s="290"/>
      <c r="C3034" s="289" t="s">
        <v>5617</v>
      </c>
      <c r="D3034" s="291" t="s">
        <v>81</v>
      </c>
      <c r="E3034" s="292">
        <v>31.57</v>
      </c>
      <c r="F3034" s="293">
        <v>12.06</v>
      </c>
      <c r="G3034" s="293">
        <v>43.63</v>
      </c>
    </row>
    <row r="3035" spans="1:7" ht="25.5">
      <c r="A3035" s="289" t="s">
        <v>5618</v>
      </c>
      <c r="B3035" s="290"/>
      <c r="C3035" s="289" t="s">
        <v>5619</v>
      </c>
      <c r="D3035" s="291" t="s">
        <v>81</v>
      </c>
      <c r="E3035" s="292">
        <v>58.42</v>
      </c>
      <c r="F3035" s="293">
        <v>12.06</v>
      </c>
      <c r="G3035" s="293">
        <v>70.48</v>
      </c>
    </row>
    <row r="3036" spans="1:7">
      <c r="A3036" s="289" t="s">
        <v>5620</v>
      </c>
      <c r="B3036" s="290"/>
      <c r="C3036" s="289" t="s">
        <v>5621</v>
      </c>
      <c r="D3036" s="291" t="s">
        <v>81</v>
      </c>
      <c r="E3036" s="292">
        <v>52.32</v>
      </c>
      <c r="F3036" s="293">
        <v>12.06</v>
      </c>
      <c r="G3036" s="293">
        <v>64.38</v>
      </c>
    </row>
    <row r="3037" spans="1:7">
      <c r="A3037" s="289" t="s">
        <v>5622</v>
      </c>
      <c r="B3037" s="290"/>
      <c r="C3037" s="289" t="s">
        <v>5623</v>
      </c>
      <c r="D3037" s="291" t="s">
        <v>81</v>
      </c>
      <c r="E3037" s="292">
        <v>136.65</v>
      </c>
      <c r="F3037" s="293">
        <v>12.06</v>
      </c>
      <c r="G3037" s="293">
        <v>148.71</v>
      </c>
    </row>
    <row r="3038" spans="1:7">
      <c r="A3038" s="289" t="s">
        <v>5624</v>
      </c>
      <c r="B3038" s="290"/>
      <c r="C3038" s="289" t="s">
        <v>5625</v>
      </c>
      <c r="D3038" s="291" t="s">
        <v>81</v>
      </c>
      <c r="E3038" s="292">
        <v>185.72</v>
      </c>
      <c r="F3038" s="293">
        <v>24.11</v>
      </c>
      <c r="G3038" s="293">
        <v>209.83</v>
      </c>
    </row>
    <row r="3039" spans="1:7">
      <c r="A3039" s="289" t="s">
        <v>5626</v>
      </c>
      <c r="B3039" s="290"/>
      <c r="C3039" s="289" t="s">
        <v>5627</v>
      </c>
      <c r="D3039" s="291" t="s">
        <v>81</v>
      </c>
      <c r="E3039" s="292">
        <v>284.08</v>
      </c>
      <c r="F3039" s="293">
        <v>24.11</v>
      </c>
      <c r="G3039" s="293">
        <v>308.19</v>
      </c>
    </row>
    <row r="3040" spans="1:7">
      <c r="A3040" s="289" t="s">
        <v>5628</v>
      </c>
      <c r="B3040" s="290"/>
      <c r="C3040" s="289" t="s">
        <v>5629</v>
      </c>
      <c r="D3040" s="291" t="s">
        <v>81</v>
      </c>
      <c r="E3040" s="292">
        <v>417.24</v>
      </c>
      <c r="F3040" s="293">
        <v>24.11</v>
      </c>
      <c r="G3040" s="293">
        <v>441.35</v>
      </c>
    </row>
    <row r="3041" spans="1:7">
      <c r="A3041" s="285" t="s">
        <v>5630</v>
      </c>
      <c r="B3041" s="286" t="s">
        <v>5631</v>
      </c>
      <c r="C3041" s="287"/>
      <c r="D3041" s="288"/>
      <c r="E3041" s="294"/>
      <c r="F3041" s="294"/>
      <c r="G3041" s="294"/>
    </row>
    <row r="3042" spans="1:7" ht="25.5">
      <c r="A3042" s="289" t="s">
        <v>5632</v>
      </c>
      <c r="B3042" s="290"/>
      <c r="C3042" s="289" t="s">
        <v>5633</v>
      </c>
      <c r="D3042" s="291" t="s">
        <v>81</v>
      </c>
      <c r="E3042" s="292">
        <v>19.760000000000002</v>
      </c>
      <c r="F3042" s="293">
        <v>12.06</v>
      </c>
      <c r="G3042" s="293">
        <v>31.82</v>
      </c>
    </row>
    <row r="3043" spans="1:7" ht="25.5">
      <c r="A3043" s="289" t="s">
        <v>5634</v>
      </c>
      <c r="B3043" s="290"/>
      <c r="C3043" s="289" t="s">
        <v>5635</v>
      </c>
      <c r="D3043" s="291" t="s">
        <v>81</v>
      </c>
      <c r="E3043" s="292">
        <v>41.66</v>
      </c>
      <c r="F3043" s="293">
        <v>12.06</v>
      </c>
      <c r="G3043" s="293">
        <v>53.72</v>
      </c>
    </row>
    <row r="3044" spans="1:7" ht="25.5">
      <c r="A3044" s="289" t="s">
        <v>5636</v>
      </c>
      <c r="B3044" s="290"/>
      <c r="C3044" s="289" t="s">
        <v>5637</v>
      </c>
      <c r="D3044" s="291" t="s">
        <v>81</v>
      </c>
      <c r="E3044" s="292">
        <v>65.84</v>
      </c>
      <c r="F3044" s="293">
        <v>24.11</v>
      </c>
      <c r="G3044" s="293">
        <v>89.95</v>
      </c>
    </row>
    <row r="3045" spans="1:7" ht="25.5">
      <c r="A3045" s="289" t="s">
        <v>5638</v>
      </c>
      <c r="B3045" s="290"/>
      <c r="C3045" s="289" t="s">
        <v>5639</v>
      </c>
      <c r="D3045" s="291" t="s">
        <v>81</v>
      </c>
      <c r="E3045" s="292">
        <v>109.57</v>
      </c>
      <c r="F3045" s="293">
        <v>24.11</v>
      </c>
      <c r="G3045" s="293">
        <v>133.68</v>
      </c>
    </row>
    <row r="3046" spans="1:7" ht="25.5">
      <c r="A3046" s="289" t="s">
        <v>5640</v>
      </c>
      <c r="B3046" s="290"/>
      <c r="C3046" s="289" t="s">
        <v>5641</v>
      </c>
      <c r="D3046" s="291" t="s">
        <v>81</v>
      </c>
      <c r="E3046" s="292">
        <v>178.3</v>
      </c>
      <c r="F3046" s="293">
        <v>24.11</v>
      </c>
      <c r="G3046" s="293">
        <v>202.41</v>
      </c>
    </row>
    <row r="3047" spans="1:7" ht="25.5">
      <c r="A3047" s="289" t="s">
        <v>5642</v>
      </c>
      <c r="B3047" s="290"/>
      <c r="C3047" s="289" t="s">
        <v>5643</v>
      </c>
      <c r="D3047" s="291" t="s">
        <v>81</v>
      </c>
      <c r="E3047" s="292">
        <v>297.83</v>
      </c>
      <c r="F3047" s="293">
        <v>24.11</v>
      </c>
      <c r="G3047" s="293">
        <v>321.94</v>
      </c>
    </row>
    <row r="3048" spans="1:7">
      <c r="A3048" s="285" t="s">
        <v>5644</v>
      </c>
      <c r="B3048" s="286" t="s">
        <v>5645</v>
      </c>
      <c r="C3048" s="287"/>
      <c r="D3048" s="288"/>
      <c r="E3048" s="294"/>
      <c r="F3048" s="294"/>
      <c r="G3048" s="294"/>
    </row>
    <row r="3049" spans="1:7">
      <c r="A3049" s="289" t="s">
        <v>5646</v>
      </c>
      <c r="B3049" s="290"/>
      <c r="C3049" s="289" t="s">
        <v>5647</v>
      </c>
      <c r="D3049" s="291" t="s">
        <v>81</v>
      </c>
      <c r="E3049" s="292">
        <v>21.1</v>
      </c>
      <c r="F3049" s="293">
        <v>34.270000000000003</v>
      </c>
      <c r="G3049" s="293">
        <v>55.37</v>
      </c>
    </row>
    <row r="3050" spans="1:7">
      <c r="A3050" s="289" t="s">
        <v>5648</v>
      </c>
      <c r="B3050" s="290"/>
      <c r="C3050" s="289" t="s">
        <v>5649</v>
      </c>
      <c r="D3050" s="291" t="s">
        <v>81</v>
      </c>
      <c r="E3050" s="292">
        <v>27.24</v>
      </c>
      <c r="F3050" s="293">
        <v>37.71</v>
      </c>
      <c r="G3050" s="293">
        <v>64.95</v>
      </c>
    </row>
    <row r="3051" spans="1:7">
      <c r="A3051" s="289" t="s">
        <v>5650</v>
      </c>
      <c r="B3051" s="290"/>
      <c r="C3051" s="289" t="s">
        <v>5651</v>
      </c>
      <c r="D3051" s="291" t="s">
        <v>81</v>
      </c>
      <c r="E3051" s="292">
        <v>36.93</v>
      </c>
      <c r="F3051" s="293">
        <v>44.56</v>
      </c>
      <c r="G3051" s="293">
        <v>81.489999999999995</v>
      </c>
    </row>
    <row r="3052" spans="1:7">
      <c r="A3052" s="289" t="s">
        <v>5652</v>
      </c>
      <c r="B3052" s="290"/>
      <c r="C3052" s="289" t="s">
        <v>5653</v>
      </c>
      <c r="D3052" s="291" t="s">
        <v>81</v>
      </c>
      <c r="E3052" s="292">
        <v>47.77</v>
      </c>
      <c r="F3052" s="293">
        <v>47.98</v>
      </c>
      <c r="G3052" s="293">
        <v>95.75</v>
      </c>
    </row>
    <row r="3053" spans="1:7">
      <c r="A3053" s="289" t="s">
        <v>5654</v>
      </c>
      <c r="B3053" s="290"/>
      <c r="C3053" s="289" t="s">
        <v>5655</v>
      </c>
      <c r="D3053" s="291" t="s">
        <v>81</v>
      </c>
      <c r="E3053" s="292">
        <v>51.64</v>
      </c>
      <c r="F3053" s="293">
        <v>54.83</v>
      </c>
      <c r="G3053" s="293">
        <v>106.47</v>
      </c>
    </row>
    <row r="3054" spans="1:7">
      <c r="A3054" s="289" t="s">
        <v>5656</v>
      </c>
      <c r="B3054" s="290"/>
      <c r="C3054" s="289" t="s">
        <v>5657</v>
      </c>
      <c r="D3054" s="291" t="s">
        <v>81</v>
      </c>
      <c r="E3054" s="292">
        <v>71.180000000000007</v>
      </c>
      <c r="F3054" s="293">
        <v>61.68</v>
      </c>
      <c r="G3054" s="293">
        <v>132.86000000000001</v>
      </c>
    </row>
    <row r="3055" spans="1:7">
      <c r="A3055" s="289" t="s">
        <v>5658</v>
      </c>
      <c r="B3055" s="290"/>
      <c r="C3055" s="289" t="s">
        <v>5659</v>
      </c>
      <c r="D3055" s="291" t="s">
        <v>81</v>
      </c>
      <c r="E3055" s="292">
        <v>92.24</v>
      </c>
      <c r="F3055" s="293">
        <v>68.540000000000006</v>
      </c>
      <c r="G3055" s="293">
        <v>160.78</v>
      </c>
    </row>
    <row r="3056" spans="1:7">
      <c r="A3056" s="289" t="s">
        <v>5660</v>
      </c>
      <c r="B3056" s="290"/>
      <c r="C3056" s="289" t="s">
        <v>5661</v>
      </c>
      <c r="D3056" s="291" t="s">
        <v>81</v>
      </c>
      <c r="E3056" s="292">
        <v>105.38</v>
      </c>
      <c r="F3056" s="293">
        <v>77.099999999999994</v>
      </c>
      <c r="G3056" s="293">
        <v>182.48</v>
      </c>
    </row>
    <row r="3057" spans="1:7">
      <c r="A3057" s="289" t="s">
        <v>5662</v>
      </c>
      <c r="B3057" s="290"/>
      <c r="C3057" s="289" t="s">
        <v>5663</v>
      </c>
      <c r="D3057" s="291" t="s">
        <v>81</v>
      </c>
      <c r="E3057" s="292">
        <v>153.33000000000001</v>
      </c>
      <c r="F3057" s="293">
        <v>85.69</v>
      </c>
      <c r="G3057" s="293">
        <v>239.02</v>
      </c>
    </row>
    <row r="3058" spans="1:7">
      <c r="A3058" s="289" t="s">
        <v>5664</v>
      </c>
      <c r="B3058" s="290"/>
      <c r="C3058" s="289" t="s">
        <v>5665</v>
      </c>
      <c r="D3058" s="291" t="s">
        <v>81</v>
      </c>
      <c r="E3058" s="292">
        <v>239.07</v>
      </c>
      <c r="F3058" s="293">
        <v>94.25</v>
      </c>
      <c r="G3058" s="293">
        <v>333.32</v>
      </c>
    </row>
    <row r="3059" spans="1:7">
      <c r="A3059" s="285" t="s">
        <v>5666</v>
      </c>
      <c r="B3059" s="286" t="s">
        <v>5667</v>
      </c>
      <c r="C3059" s="287"/>
      <c r="D3059" s="288"/>
      <c r="E3059" s="294"/>
      <c r="F3059" s="294"/>
      <c r="G3059" s="294"/>
    </row>
    <row r="3060" spans="1:7">
      <c r="A3060" s="289" t="s">
        <v>5668</v>
      </c>
      <c r="B3060" s="290"/>
      <c r="C3060" s="289" t="s">
        <v>5669</v>
      </c>
      <c r="D3060" s="291" t="s">
        <v>81</v>
      </c>
      <c r="E3060" s="292">
        <v>41.93</v>
      </c>
      <c r="F3060" s="293">
        <v>34.270000000000003</v>
      </c>
      <c r="G3060" s="293">
        <v>76.2</v>
      </c>
    </row>
    <row r="3061" spans="1:7">
      <c r="A3061" s="289" t="s">
        <v>5670</v>
      </c>
      <c r="B3061" s="290"/>
      <c r="C3061" s="289" t="s">
        <v>5671</v>
      </c>
      <c r="D3061" s="291" t="s">
        <v>81</v>
      </c>
      <c r="E3061" s="292">
        <v>53.76</v>
      </c>
      <c r="F3061" s="293">
        <v>37.71</v>
      </c>
      <c r="G3061" s="293">
        <v>91.47</v>
      </c>
    </row>
    <row r="3062" spans="1:7">
      <c r="A3062" s="289" t="s">
        <v>5672</v>
      </c>
      <c r="B3062" s="290"/>
      <c r="C3062" s="289" t="s">
        <v>5673</v>
      </c>
      <c r="D3062" s="291" t="s">
        <v>81</v>
      </c>
      <c r="E3062" s="292">
        <v>60.34</v>
      </c>
      <c r="F3062" s="293">
        <v>44.56</v>
      </c>
      <c r="G3062" s="293">
        <v>104.9</v>
      </c>
    </row>
    <row r="3063" spans="1:7">
      <c r="A3063" s="289" t="s">
        <v>5674</v>
      </c>
      <c r="B3063" s="290"/>
      <c r="C3063" s="289" t="s">
        <v>5675</v>
      </c>
      <c r="D3063" s="291" t="s">
        <v>81</v>
      </c>
      <c r="E3063" s="292">
        <v>79.510000000000005</v>
      </c>
      <c r="F3063" s="293">
        <v>47.98</v>
      </c>
      <c r="G3063" s="293">
        <v>127.49</v>
      </c>
    </row>
    <row r="3064" spans="1:7">
      <c r="A3064" s="289" t="s">
        <v>5676</v>
      </c>
      <c r="B3064" s="290"/>
      <c r="C3064" s="289" t="s">
        <v>5677</v>
      </c>
      <c r="D3064" s="291" t="s">
        <v>81</v>
      </c>
      <c r="E3064" s="292">
        <v>94.63</v>
      </c>
      <c r="F3064" s="293">
        <v>54.83</v>
      </c>
      <c r="G3064" s="293">
        <v>149.46</v>
      </c>
    </row>
    <row r="3065" spans="1:7">
      <c r="A3065" s="289" t="s">
        <v>5678</v>
      </c>
      <c r="B3065" s="290"/>
      <c r="C3065" s="289" t="s">
        <v>5679</v>
      </c>
      <c r="D3065" s="291" t="s">
        <v>81</v>
      </c>
      <c r="E3065" s="292">
        <v>104.18</v>
      </c>
      <c r="F3065" s="293">
        <v>61.68</v>
      </c>
      <c r="G3065" s="293">
        <v>165.86</v>
      </c>
    </row>
    <row r="3066" spans="1:7">
      <c r="A3066" s="289" t="s">
        <v>5680</v>
      </c>
      <c r="B3066" s="290"/>
      <c r="C3066" s="289" t="s">
        <v>5681</v>
      </c>
      <c r="D3066" s="291" t="s">
        <v>81</v>
      </c>
      <c r="E3066" s="292">
        <v>165.93</v>
      </c>
      <c r="F3066" s="293">
        <v>68.540000000000006</v>
      </c>
      <c r="G3066" s="293">
        <v>234.47</v>
      </c>
    </row>
    <row r="3067" spans="1:7">
      <c r="A3067" s="289" t="s">
        <v>5682</v>
      </c>
      <c r="B3067" s="290"/>
      <c r="C3067" s="289" t="s">
        <v>5683</v>
      </c>
      <c r="D3067" s="291" t="s">
        <v>81</v>
      </c>
      <c r="E3067" s="292">
        <v>205.3</v>
      </c>
      <c r="F3067" s="293">
        <v>77.099999999999994</v>
      </c>
      <c r="G3067" s="293">
        <v>282.39999999999998</v>
      </c>
    </row>
    <row r="3068" spans="1:7">
      <c r="A3068" s="289" t="s">
        <v>5684</v>
      </c>
      <c r="B3068" s="290"/>
      <c r="C3068" s="289" t="s">
        <v>5685</v>
      </c>
      <c r="D3068" s="291" t="s">
        <v>81</v>
      </c>
      <c r="E3068" s="292">
        <v>287.26</v>
      </c>
      <c r="F3068" s="293">
        <v>85.69</v>
      </c>
      <c r="G3068" s="293">
        <v>372.95</v>
      </c>
    </row>
    <row r="3069" spans="1:7">
      <c r="A3069" s="289" t="s">
        <v>5686</v>
      </c>
      <c r="B3069" s="290"/>
      <c r="C3069" s="289" t="s">
        <v>5687</v>
      </c>
      <c r="D3069" s="291" t="s">
        <v>81</v>
      </c>
      <c r="E3069" s="292">
        <v>488.39</v>
      </c>
      <c r="F3069" s="293">
        <v>94.25</v>
      </c>
      <c r="G3069" s="293">
        <v>582.64</v>
      </c>
    </row>
    <row r="3070" spans="1:7">
      <c r="A3070" s="285" t="s">
        <v>5688</v>
      </c>
      <c r="B3070" s="286" t="s">
        <v>5689</v>
      </c>
      <c r="C3070" s="287"/>
      <c r="D3070" s="288"/>
      <c r="E3070" s="294"/>
      <c r="F3070" s="294"/>
      <c r="G3070" s="294"/>
    </row>
    <row r="3071" spans="1:7">
      <c r="A3071" s="289" t="s">
        <v>5690</v>
      </c>
      <c r="B3071" s="290"/>
      <c r="C3071" s="289" t="s">
        <v>5691</v>
      </c>
      <c r="D3071" s="291" t="s">
        <v>13</v>
      </c>
      <c r="E3071" s="292">
        <v>52.48</v>
      </c>
      <c r="F3071" s="293">
        <v>10.29</v>
      </c>
      <c r="G3071" s="293">
        <v>62.77</v>
      </c>
    </row>
    <row r="3072" spans="1:7">
      <c r="A3072" s="289" t="s">
        <v>5692</v>
      </c>
      <c r="B3072" s="290"/>
      <c r="C3072" s="289" t="s">
        <v>5693</v>
      </c>
      <c r="D3072" s="291" t="s">
        <v>13</v>
      </c>
      <c r="E3072" s="292">
        <v>64.14</v>
      </c>
      <c r="F3072" s="293">
        <v>10.29</v>
      </c>
      <c r="G3072" s="293">
        <v>74.430000000000007</v>
      </c>
    </row>
    <row r="3073" spans="1:7">
      <c r="A3073" s="289" t="s">
        <v>5694</v>
      </c>
      <c r="B3073" s="290"/>
      <c r="C3073" s="289" t="s">
        <v>5695</v>
      </c>
      <c r="D3073" s="291" t="s">
        <v>13</v>
      </c>
      <c r="E3073" s="292">
        <v>73.650000000000006</v>
      </c>
      <c r="F3073" s="293">
        <v>13.71</v>
      </c>
      <c r="G3073" s="293">
        <v>87.36</v>
      </c>
    </row>
    <row r="3074" spans="1:7">
      <c r="A3074" s="289" t="s">
        <v>5696</v>
      </c>
      <c r="B3074" s="290"/>
      <c r="C3074" s="289" t="s">
        <v>5697</v>
      </c>
      <c r="D3074" s="291" t="s">
        <v>13</v>
      </c>
      <c r="E3074" s="292">
        <v>130.66</v>
      </c>
      <c r="F3074" s="293">
        <v>13.71</v>
      </c>
      <c r="G3074" s="293">
        <v>144.37</v>
      </c>
    </row>
    <row r="3075" spans="1:7">
      <c r="A3075" s="289" t="s">
        <v>5698</v>
      </c>
      <c r="B3075" s="290"/>
      <c r="C3075" s="289" t="s">
        <v>5699</v>
      </c>
      <c r="D3075" s="291" t="s">
        <v>13</v>
      </c>
      <c r="E3075" s="292">
        <v>65.569999999999993</v>
      </c>
      <c r="F3075" s="293">
        <v>10.29</v>
      </c>
      <c r="G3075" s="293">
        <v>75.86</v>
      </c>
    </row>
    <row r="3076" spans="1:7">
      <c r="A3076" s="289" t="s">
        <v>5700</v>
      </c>
      <c r="B3076" s="290"/>
      <c r="C3076" s="289" t="s">
        <v>5701</v>
      </c>
      <c r="D3076" s="291" t="s">
        <v>13</v>
      </c>
      <c r="E3076" s="292">
        <v>86.07</v>
      </c>
      <c r="F3076" s="293">
        <v>10.29</v>
      </c>
      <c r="G3076" s="293">
        <v>96.36</v>
      </c>
    </row>
    <row r="3077" spans="1:7">
      <c r="A3077" s="289" t="s">
        <v>5702</v>
      </c>
      <c r="B3077" s="290"/>
      <c r="C3077" s="289" t="s">
        <v>5703</v>
      </c>
      <c r="D3077" s="291" t="s">
        <v>13</v>
      </c>
      <c r="E3077" s="292">
        <v>109.23</v>
      </c>
      <c r="F3077" s="293">
        <v>13.71</v>
      </c>
      <c r="G3077" s="293">
        <v>122.94</v>
      </c>
    </row>
    <row r="3078" spans="1:7">
      <c r="A3078" s="289" t="s">
        <v>5704</v>
      </c>
      <c r="B3078" s="290"/>
      <c r="C3078" s="289" t="s">
        <v>5705</v>
      </c>
      <c r="D3078" s="291" t="s">
        <v>13</v>
      </c>
      <c r="E3078" s="292">
        <v>203.22</v>
      </c>
      <c r="F3078" s="293">
        <v>13.71</v>
      </c>
      <c r="G3078" s="293">
        <v>216.93</v>
      </c>
    </row>
    <row r="3079" spans="1:7">
      <c r="A3079" s="289" t="s">
        <v>5706</v>
      </c>
      <c r="B3079" s="290"/>
      <c r="C3079" s="289" t="s">
        <v>5707</v>
      </c>
      <c r="D3079" s="291" t="s">
        <v>13</v>
      </c>
      <c r="E3079" s="292">
        <v>43.06</v>
      </c>
      <c r="F3079" s="293">
        <v>10.29</v>
      </c>
      <c r="G3079" s="293">
        <v>53.35</v>
      </c>
    </row>
    <row r="3080" spans="1:7">
      <c r="A3080" s="289" t="s">
        <v>5708</v>
      </c>
      <c r="B3080" s="290"/>
      <c r="C3080" s="289" t="s">
        <v>5709</v>
      </c>
      <c r="D3080" s="291" t="s">
        <v>13</v>
      </c>
      <c r="E3080" s="292">
        <v>51.6</v>
      </c>
      <c r="F3080" s="293">
        <v>10.29</v>
      </c>
      <c r="G3080" s="293">
        <v>61.89</v>
      </c>
    </row>
    <row r="3081" spans="1:7">
      <c r="A3081" s="289" t="s">
        <v>5710</v>
      </c>
      <c r="B3081" s="290"/>
      <c r="C3081" s="289" t="s">
        <v>5711</v>
      </c>
      <c r="D3081" s="291" t="s">
        <v>13</v>
      </c>
      <c r="E3081" s="292">
        <v>58.68</v>
      </c>
      <c r="F3081" s="293">
        <v>13.71</v>
      </c>
      <c r="G3081" s="293">
        <v>72.39</v>
      </c>
    </row>
    <row r="3082" spans="1:7">
      <c r="A3082" s="289" t="s">
        <v>5712</v>
      </c>
      <c r="B3082" s="290"/>
      <c r="C3082" s="289" t="s">
        <v>5713</v>
      </c>
      <c r="D3082" s="291" t="s">
        <v>13</v>
      </c>
      <c r="E3082" s="292">
        <v>87.34</v>
      </c>
      <c r="F3082" s="293">
        <v>13.71</v>
      </c>
      <c r="G3082" s="293">
        <v>101.05</v>
      </c>
    </row>
    <row r="3083" spans="1:7">
      <c r="A3083" s="289" t="s">
        <v>5714</v>
      </c>
      <c r="B3083" s="290"/>
      <c r="C3083" s="289" t="s">
        <v>5715</v>
      </c>
      <c r="D3083" s="291" t="s">
        <v>13</v>
      </c>
      <c r="E3083" s="292">
        <v>34.229999999999997</v>
      </c>
      <c r="F3083" s="293">
        <v>10.29</v>
      </c>
      <c r="G3083" s="293">
        <v>44.52</v>
      </c>
    </row>
    <row r="3084" spans="1:7">
      <c r="A3084" s="289" t="s">
        <v>5716</v>
      </c>
      <c r="B3084" s="290"/>
      <c r="C3084" s="289" t="s">
        <v>5717</v>
      </c>
      <c r="D3084" s="291" t="s">
        <v>13</v>
      </c>
      <c r="E3084" s="292">
        <v>43.67</v>
      </c>
      <c r="F3084" s="293">
        <v>13.71</v>
      </c>
      <c r="G3084" s="293">
        <v>57.38</v>
      </c>
    </row>
    <row r="3085" spans="1:7">
      <c r="A3085" s="289" t="s">
        <v>5718</v>
      </c>
      <c r="B3085" s="290"/>
      <c r="C3085" s="289" t="s">
        <v>5719</v>
      </c>
      <c r="D3085" s="291" t="s">
        <v>13</v>
      </c>
      <c r="E3085" s="292">
        <v>75.75</v>
      </c>
      <c r="F3085" s="293">
        <v>10.29</v>
      </c>
      <c r="G3085" s="293">
        <v>86.04</v>
      </c>
    </row>
    <row r="3086" spans="1:7">
      <c r="A3086" s="289" t="s">
        <v>5720</v>
      </c>
      <c r="B3086" s="290"/>
      <c r="C3086" s="289" t="s">
        <v>5721</v>
      </c>
      <c r="D3086" s="291" t="s">
        <v>13</v>
      </c>
      <c r="E3086" s="292">
        <v>101.18</v>
      </c>
      <c r="F3086" s="293">
        <v>13.71</v>
      </c>
      <c r="G3086" s="293">
        <v>114.89</v>
      </c>
    </row>
    <row r="3087" spans="1:7">
      <c r="A3087" s="289" t="s">
        <v>5722</v>
      </c>
      <c r="B3087" s="290"/>
      <c r="C3087" s="289" t="s">
        <v>5723</v>
      </c>
      <c r="D3087" s="291" t="s">
        <v>13</v>
      </c>
      <c r="E3087" s="292">
        <v>117.61</v>
      </c>
      <c r="F3087" s="293">
        <v>13.71</v>
      </c>
      <c r="G3087" s="293">
        <v>131.32</v>
      </c>
    </row>
    <row r="3088" spans="1:7">
      <c r="A3088" s="289" t="s">
        <v>5724</v>
      </c>
      <c r="B3088" s="290"/>
      <c r="C3088" s="289" t="s">
        <v>5725</v>
      </c>
      <c r="D3088" s="291" t="s">
        <v>13</v>
      </c>
      <c r="E3088" s="292">
        <v>109.5</v>
      </c>
      <c r="F3088" s="293">
        <v>13.71</v>
      </c>
      <c r="G3088" s="293">
        <v>123.21</v>
      </c>
    </row>
    <row r="3089" spans="1:7">
      <c r="A3089" s="289" t="s">
        <v>5726</v>
      </c>
      <c r="B3089" s="290"/>
      <c r="C3089" s="289" t="s">
        <v>5727</v>
      </c>
      <c r="D3089" s="291" t="s">
        <v>13</v>
      </c>
      <c r="E3089" s="292">
        <v>127.73</v>
      </c>
      <c r="F3089" s="293">
        <v>13.71</v>
      </c>
      <c r="G3089" s="293">
        <v>141.44</v>
      </c>
    </row>
    <row r="3090" spans="1:7">
      <c r="A3090" s="289" t="s">
        <v>5728</v>
      </c>
      <c r="B3090" s="290"/>
      <c r="C3090" s="289" t="s">
        <v>5729</v>
      </c>
      <c r="D3090" s="291" t="s">
        <v>13</v>
      </c>
      <c r="E3090" s="292">
        <v>149.9</v>
      </c>
      <c r="F3090" s="293">
        <v>13.71</v>
      </c>
      <c r="G3090" s="293">
        <v>163.61000000000001</v>
      </c>
    </row>
    <row r="3091" spans="1:7">
      <c r="A3091" s="289" t="s">
        <v>5730</v>
      </c>
      <c r="B3091" s="290"/>
      <c r="C3091" s="289" t="s">
        <v>5731</v>
      </c>
      <c r="D3091" s="291" t="s">
        <v>13</v>
      </c>
      <c r="E3091" s="292">
        <v>159.29</v>
      </c>
      <c r="F3091" s="293">
        <v>17.149999999999999</v>
      </c>
      <c r="G3091" s="293">
        <v>176.44</v>
      </c>
    </row>
    <row r="3092" spans="1:7">
      <c r="A3092" s="289" t="s">
        <v>5732</v>
      </c>
      <c r="B3092" s="290"/>
      <c r="C3092" s="289" t="s">
        <v>5733</v>
      </c>
      <c r="D3092" s="291" t="s">
        <v>13</v>
      </c>
      <c r="E3092" s="292">
        <v>195.1</v>
      </c>
      <c r="F3092" s="293">
        <v>13.71</v>
      </c>
      <c r="G3092" s="293">
        <v>208.81</v>
      </c>
    </row>
    <row r="3093" spans="1:7">
      <c r="A3093" s="289" t="s">
        <v>5734</v>
      </c>
      <c r="B3093" s="290"/>
      <c r="C3093" s="289" t="s">
        <v>5735</v>
      </c>
      <c r="D3093" s="291" t="s">
        <v>13</v>
      </c>
      <c r="E3093" s="292">
        <v>74.31</v>
      </c>
      <c r="F3093" s="293">
        <v>10.29</v>
      </c>
      <c r="G3093" s="293">
        <v>84.6</v>
      </c>
    </row>
    <row r="3094" spans="1:7">
      <c r="A3094" s="289" t="s">
        <v>5736</v>
      </c>
      <c r="B3094" s="290"/>
      <c r="C3094" s="289" t="s">
        <v>5737</v>
      </c>
      <c r="D3094" s="291" t="s">
        <v>13</v>
      </c>
      <c r="E3094" s="292">
        <v>82.14</v>
      </c>
      <c r="F3094" s="293">
        <v>13.71</v>
      </c>
      <c r="G3094" s="293">
        <v>95.85</v>
      </c>
    </row>
    <row r="3095" spans="1:7">
      <c r="A3095" s="289" t="s">
        <v>5738</v>
      </c>
      <c r="B3095" s="290"/>
      <c r="C3095" s="289" t="s">
        <v>5739</v>
      </c>
      <c r="D3095" s="291" t="s">
        <v>13</v>
      </c>
      <c r="E3095" s="292">
        <v>101.05</v>
      </c>
      <c r="F3095" s="293">
        <v>13.71</v>
      </c>
      <c r="G3095" s="293">
        <v>114.76</v>
      </c>
    </row>
    <row r="3096" spans="1:7">
      <c r="A3096" s="289" t="s">
        <v>5740</v>
      </c>
      <c r="B3096" s="290"/>
      <c r="C3096" s="289" t="s">
        <v>5741</v>
      </c>
      <c r="D3096" s="291" t="s">
        <v>13</v>
      </c>
      <c r="E3096" s="292">
        <v>91.89</v>
      </c>
      <c r="F3096" s="293">
        <v>13.71</v>
      </c>
      <c r="G3096" s="293">
        <v>105.6</v>
      </c>
    </row>
    <row r="3097" spans="1:7">
      <c r="A3097" s="289" t="s">
        <v>5742</v>
      </c>
      <c r="B3097" s="290"/>
      <c r="C3097" s="289" t="s">
        <v>5743</v>
      </c>
      <c r="D3097" s="291" t="s">
        <v>13</v>
      </c>
      <c r="E3097" s="292">
        <v>100.75</v>
      </c>
      <c r="F3097" s="293">
        <v>13.71</v>
      </c>
      <c r="G3097" s="293">
        <v>114.46</v>
      </c>
    </row>
    <row r="3098" spans="1:7">
      <c r="A3098" s="289" t="s">
        <v>5744</v>
      </c>
      <c r="B3098" s="290"/>
      <c r="C3098" s="289" t="s">
        <v>5745</v>
      </c>
      <c r="D3098" s="291" t="s">
        <v>13</v>
      </c>
      <c r="E3098" s="292">
        <v>137.37</v>
      </c>
      <c r="F3098" s="293">
        <v>13.71</v>
      </c>
      <c r="G3098" s="293">
        <v>151.08000000000001</v>
      </c>
    </row>
    <row r="3099" spans="1:7">
      <c r="A3099" s="289" t="s">
        <v>5746</v>
      </c>
      <c r="B3099" s="290"/>
      <c r="C3099" s="289" t="s">
        <v>5747</v>
      </c>
      <c r="D3099" s="291" t="s">
        <v>13</v>
      </c>
      <c r="E3099" s="292">
        <v>30.34</v>
      </c>
      <c r="F3099" s="293">
        <v>13.71</v>
      </c>
      <c r="G3099" s="293">
        <v>44.05</v>
      </c>
    </row>
    <row r="3100" spans="1:7">
      <c r="A3100" s="289" t="s">
        <v>5748</v>
      </c>
      <c r="B3100" s="290"/>
      <c r="C3100" s="289" t="s">
        <v>5749</v>
      </c>
      <c r="D3100" s="291" t="s">
        <v>13</v>
      </c>
      <c r="E3100" s="292">
        <v>34.07</v>
      </c>
      <c r="F3100" s="293">
        <v>13.71</v>
      </c>
      <c r="G3100" s="293">
        <v>47.78</v>
      </c>
    </row>
    <row r="3101" spans="1:7">
      <c r="A3101" s="289" t="s">
        <v>5750</v>
      </c>
      <c r="B3101" s="290"/>
      <c r="C3101" s="289" t="s">
        <v>5751</v>
      </c>
      <c r="D3101" s="291" t="s">
        <v>13</v>
      </c>
      <c r="E3101" s="292">
        <v>85.06</v>
      </c>
      <c r="F3101" s="293">
        <v>17.149999999999999</v>
      </c>
      <c r="G3101" s="293">
        <v>102.21</v>
      </c>
    </row>
    <row r="3102" spans="1:7">
      <c r="A3102" s="285" t="s">
        <v>5752</v>
      </c>
      <c r="B3102" s="286" t="s">
        <v>5753</v>
      </c>
      <c r="C3102" s="287"/>
      <c r="D3102" s="288"/>
      <c r="E3102" s="294"/>
      <c r="F3102" s="294"/>
      <c r="G3102" s="294"/>
    </row>
    <row r="3103" spans="1:7">
      <c r="A3103" s="289" t="s">
        <v>5754</v>
      </c>
      <c r="B3103" s="290"/>
      <c r="C3103" s="289" t="s">
        <v>5755</v>
      </c>
      <c r="D3103" s="291" t="s">
        <v>81</v>
      </c>
      <c r="E3103" s="292">
        <v>42.48</v>
      </c>
      <c r="F3103" s="293">
        <v>11.31</v>
      </c>
      <c r="G3103" s="293">
        <v>53.79</v>
      </c>
    </row>
    <row r="3104" spans="1:7">
      <c r="A3104" s="289" t="s">
        <v>5756</v>
      </c>
      <c r="B3104" s="290"/>
      <c r="C3104" s="289" t="s">
        <v>5757</v>
      </c>
      <c r="D3104" s="291" t="s">
        <v>81</v>
      </c>
      <c r="E3104" s="292">
        <v>61.01</v>
      </c>
      <c r="F3104" s="293">
        <v>12.34</v>
      </c>
      <c r="G3104" s="293">
        <v>73.349999999999994</v>
      </c>
    </row>
    <row r="3105" spans="1:7">
      <c r="A3105" s="289" t="s">
        <v>5758</v>
      </c>
      <c r="B3105" s="290"/>
      <c r="C3105" s="289" t="s">
        <v>5759</v>
      </c>
      <c r="D3105" s="291" t="s">
        <v>81</v>
      </c>
      <c r="E3105" s="292">
        <v>76.8</v>
      </c>
      <c r="F3105" s="293">
        <v>15.42</v>
      </c>
      <c r="G3105" s="293">
        <v>92.22</v>
      </c>
    </row>
    <row r="3106" spans="1:7">
      <c r="A3106" s="289" t="s">
        <v>5760</v>
      </c>
      <c r="B3106" s="290"/>
      <c r="C3106" s="289" t="s">
        <v>5761</v>
      </c>
      <c r="D3106" s="291" t="s">
        <v>81</v>
      </c>
      <c r="E3106" s="292">
        <v>130.88</v>
      </c>
      <c r="F3106" s="293">
        <v>17.48</v>
      </c>
      <c r="G3106" s="293">
        <v>148.36000000000001</v>
      </c>
    </row>
    <row r="3107" spans="1:7">
      <c r="A3107" s="289" t="s">
        <v>5762</v>
      </c>
      <c r="B3107" s="290"/>
      <c r="C3107" s="289" t="s">
        <v>5763</v>
      </c>
      <c r="D3107" s="291" t="s">
        <v>81</v>
      </c>
      <c r="E3107" s="292">
        <v>151.88</v>
      </c>
      <c r="F3107" s="293">
        <v>17.48</v>
      </c>
      <c r="G3107" s="293">
        <v>169.36</v>
      </c>
    </row>
    <row r="3108" spans="1:7">
      <c r="A3108" s="289" t="s">
        <v>5764</v>
      </c>
      <c r="B3108" s="290"/>
      <c r="C3108" s="289" t="s">
        <v>5765</v>
      </c>
      <c r="D3108" s="291" t="s">
        <v>81</v>
      </c>
      <c r="E3108" s="292">
        <v>188.73</v>
      </c>
      <c r="F3108" s="293">
        <v>23.63</v>
      </c>
      <c r="G3108" s="293">
        <v>212.36</v>
      </c>
    </row>
    <row r="3109" spans="1:7">
      <c r="A3109" s="289" t="s">
        <v>5766</v>
      </c>
      <c r="B3109" s="290"/>
      <c r="C3109" s="289" t="s">
        <v>5767</v>
      </c>
      <c r="D3109" s="291" t="s">
        <v>81</v>
      </c>
      <c r="E3109" s="292">
        <v>254.21</v>
      </c>
      <c r="F3109" s="293">
        <v>27.76</v>
      </c>
      <c r="G3109" s="293">
        <v>281.97000000000003</v>
      </c>
    </row>
    <row r="3110" spans="1:7">
      <c r="A3110" s="289" t="s">
        <v>5768</v>
      </c>
      <c r="B3110" s="290"/>
      <c r="C3110" s="289" t="s">
        <v>5769</v>
      </c>
      <c r="D3110" s="291" t="s">
        <v>81</v>
      </c>
      <c r="E3110" s="292">
        <v>333.15</v>
      </c>
      <c r="F3110" s="293">
        <v>29.8</v>
      </c>
      <c r="G3110" s="293">
        <v>362.95</v>
      </c>
    </row>
    <row r="3111" spans="1:7">
      <c r="A3111" s="289" t="s">
        <v>5770</v>
      </c>
      <c r="B3111" s="290"/>
      <c r="C3111" s="289" t="s">
        <v>5771</v>
      </c>
      <c r="D3111" s="291" t="s">
        <v>81</v>
      </c>
      <c r="E3111" s="292">
        <v>446.38</v>
      </c>
      <c r="F3111" s="293">
        <v>33.93</v>
      </c>
      <c r="G3111" s="293">
        <v>480.31</v>
      </c>
    </row>
    <row r="3112" spans="1:7">
      <c r="A3112" s="289" t="s">
        <v>5772</v>
      </c>
      <c r="B3112" s="290"/>
      <c r="C3112" s="289" t="s">
        <v>5773</v>
      </c>
      <c r="D3112" s="291" t="s">
        <v>81</v>
      </c>
      <c r="E3112" s="292">
        <v>43.19</v>
      </c>
      <c r="F3112" s="293">
        <v>12.34</v>
      </c>
      <c r="G3112" s="293">
        <v>55.53</v>
      </c>
    </row>
    <row r="3113" spans="1:7">
      <c r="A3113" s="289" t="s">
        <v>5774</v>
      </c>
      <c r="B3113" s="290"/>
      <c r="C3113" s="289" t="s">
        <v>5775</v>
      </c>
      <c r="D3113" s="291" t="s">
        <v>81</v>
      </c>
      <c r="E3113" s="292">
        <v>52.77</v>
      </c>
      <c r="F3113" s="293">
        <v>15.42</v>
      </c>
      <c r="G3113" s="293">
        <v>68.19</v>
      </c>
    </row>
    <row r="3114" spans="1:7">
      <c r="A3114" s="289" t="s">
        <v>5776</v>
      </c>
      <c r="B3114" s="290"/>
      <c r="C3114" s="289" t="s">
        <v>5777</v>
      </c>
      <c r="D3114" s="291" t="s">
        <v>81</v>
      </c>
      <c r="E3114" s="292">
        <v>91.84</v>
      </c>
      <c r="F3114" s="293">
        <v>17.48</v>
      </c>
      <c r="G3114" s="293">
        <v>109.32</v>
      </c>
    </row>
    <row r="3115" spans="1:7">
      <c r="A3115" s="289" t="s">
        <v>5778</v>
      </c>
      <c r="B3115" s="290"/>
      <c r="C3115" s="289" t="s">
        <v>5779</v>
      </c>
      <c r="D3115" s="291" t="s">
        <v>81</v>
      </c>
      <c r="E3115" s="292">
        <v>98.96</v>
      </c>
      <c r="F3115" s="293">
        <v>17.48</v>
      </c>
      <c r="G3115" s="293">
        <v>116.44</v>
      </c>
    </row>
    <row r="3116" spans="1:7">
      <c r="A3116" s="289" t="s">
        <v>5780</v>
      </c>
      <c r="B3116" s="290"/>
      <c r="C3116" s="289" t="s">
        <v>5781</v>
      </c>
      <c r="D3116" s="291" t="s">
        <v>81</v>
      </c>
      <c r="E3116" s="292">
        <v>151.04</v>
      </c>
      <c r="F3116" s="293">
        <v>23.63</v>
      </c>
      <c r="G3116" s="293">
        <v>174.67</v>
      </c>
    </row>
    <row r="3117" spans="1:7">
      <c r="A3117" s="289" t="s">
        <v>5782</v>
      </c>
      <c r="B3117" s="290"/>
      <c r="C3117" s="289" t="s">
        <v>5783</v>
      </c>
      <c r="D3117" s="291" t="s">
        <v>81</v>
      </c>
      <c r="E3117" s="292">
        <v>190.11</v>
      </c>
      <c r="F3117" s="293">
        <v>27.76</v>
      </c>
      <c r="G3117" s="293">
        <v>217.87</v>
      </c>
    </row>
    <row r="3118" spans="1:7">
      <c r="A3118" s="285" t="s">
        <v>5784</v>
      </c>
      <c r="B3118" s="286" t="s">
        <v>5785</v>
      </c>
      <c r="C3118" s="287"/>
      <c r="D3118" s="288"/>
      <c r="E3118" s="294"/>
      <c r="F3118" s="294"/>
      <c r="G3118" s="294"/>
    </row>
    <row r="3119" spans="1:7">
      <c r="A3119" s="289" t="s">
        <v>5786</v>
      </c>
      <c r="B3119" s="290"/>
      <c r="C3119" s="289" t="s">
        <v>5787</v>
      </c>
      <c r="D3119" s="291" t="s">
        <v>81</v>
      </c>
      <c r="E3119" s="292">
        <v>36.909999999999997</v>
      </c>
      <c r="F3119" s="293">
        <v>22.67</v>
      </c>
      <c r="G3119" s="293">
        <v>59.58</v>
      </c>
    </row>
    <row r="3120" spans="1:7">
      <c r="A3120" s="289" t="s">
        <v>5788</v>
      </c>
      <c r="B3120" s="290"/>
      <c r="C3120" s="289" t="s">
        <v>5789</v>
      </c>
      <c r="D3120" s="291" t="s">
        <v>81</v>
      </c>
      <c r="E3120" s="292">
        <v>46.47</v>
      </c>
      <c r="F3120" s="293">
        <v>26.31</v>
      </c>
      <c r="G3120" s="293">
        <v>72.78</v>
      </c>
    </row>
    <row r="3121" spans="1:7">
      <c r="A3121" s="289" t="s">
        <v>5790</v>
      </c>
      <c r="B3121" s="290"/>
      <c r="C3121" s="289" t="s">
        <v>5791</v>
      </c>
      <c r="D3121" s="291" t="s">
        <v>81</v>
      </c>
      <c r="E3121" s="292">
        <v>42.51</v>
      </c>
      <c r="F3121" s="293">
        <v>22.67</v>
      </c>
      <c r="G3121" s="293">
        <v>65.180000000000007</v>
      </c>
    </row>
    <row r="3122" spans="1:7">
      <c r="A3122" s="289" t="s">
        <v>5792</v>
      </c>
      <c r="B3122" s="290"/>
      <c r="C3122" s="289" t="s">
        <v>5793</v>
      </c>
      <c r="D3122" s="291" t="s">
        <v>81</v>
      </c>
      <c r="E3122" s="292">
        <v>52.82</v>
      </c>
      <c r="F3122" s="293">
        <v>26.31</v>
      </c>
      <c r="G3122" s="293">
        <v>79.13</v>
      </c>
    </row>
    <row r="3123" spans="1:7">
      <c r="A3123" s="289" t="s">
        <v>5794</v>
      </c>
      <c r="B3123" s="290"/>
      <c r="C3123" s="289" t="s">
        <v>5795</v>
      </c>
      <c r="D3123" s="291" t="s">
        <v>81</v>
      </c>
      <c r="E3123" s="292">
        <v>74.400000000000006</v>
      </c>
      <c r="F3123" s="293">
        <v>32.479999999999997</v>
      </c>
      <c r="G3123" s="293">
        <v>106.88</v>
      </c>
    </row>
    <row r="3124" spans="1:7">
      <c r="A3124" s="289" t="s">
        <v>5796</v>
      </c>
      <c r="B3124" s="290"/>
      <c r="C3124" s="289" t="s">
        <v>5797</v>
      </c>
      <c r="D3124" s="291" t="s">
        <v>81</v>
      </c>
      <c r="E3124" s="292">
        <v>104.29</v>
      </c>
      <c r="F3124" s="293">
        <v>36.97</v>
      </c>
      <c r="G3124" s="293">
        <v>141.26</v>
      </c>
    </row>
    <row r="3125" spans="1:7">
      <c r="A3125" s="289" t="s">
        <v>5798</v>
      </c>
      <c r="B3125" s="290"/>
      <c r="C3125" s="289" t="s">
        <v>5799</v>
      </c>
      <c r="D3125" s="291" t="s">
        <v>81</v>
      </c>
      <c r="E3125" s="292">
        <v>188.01</v>
      </c>
      <c r="F3125" s="293">
        <v>47.64</v>
      </c>
      <c r="G3125" s="293">
        <v>235.65</v>
      </c>
    </row>
    <row r="3126" spans="1:7">
      <c r="A3126" s="289" t="s">
        <v>5800</v>
      </c>
      <c r="B3126" s="290"/>
      <c r="C3126" s="289" t="s">
        <v>5801</v>
      </c>
      <c r="D3126" s="291" t="s">
        <v>81</v>
      </c>
      <c r="E3126" s="292">
        <v>272.54000000000002</v>
      </c>
      <c r="F3126" s="293">
        <v>60</v>
      </c>
      <c r="G3126" s="293">
        <v>332.54</v>
      </c>
    </row>
    <row r="3127" spans="1:7">
      <c r="A3127" s="289" t="s">
        <v>5802</v>
      </c>
      <c r="B3127" s="290"/>
      <c r="C3127" s="289" t="s">
        <v>5803</v>
      </c>
      <c r="D3127" s="291" t="s">
        <v>81</v>
      </c>
      <c r="E3127" s="292">
        <v>395.79</v>
      </c>
      <c r="F3127" s="293">
        <v>89.7</v>
      </c>
      <c r="G3127" s="293">
        <v>485.49</v>
      </c>
    </row>
    <row r="3128" spans="1:7">
      <c r="A3128" s="289" t="s">
        <v>5804</v>
      </c>
      <c r="B3128" s="290"/>
      <c r="C3128" s="289" t="s">
        <v>5805</v>
      </c>
      <c r="D3128" s="291" t="s">
        <v>81</v>
      </c>
      <c r="E3128" s="292">
        <v>100.76</v>
      </c>
      <c r="F3128" s="293">
        <v>36.97</v>
      </c>
      <c r="G3128" s="293">
        <v>137.72999999999999</v>
      </c>
    </row>
    <row r="3129" spans="1:7">
      <c r="A3129" s="289" t="s">
        <v>5806</v>
      </c>
      <c r="B3129" s="290"/>
      <c r="C3129" s="289" t="s">
        <v>5807</v>
      </c>
      <c r="D3129" s="291" t="s">
        <v>81</v>
      </c>
      <c r="E3129" s="292">
        <v>197.62</v>
      </c>
      <c r="F3129" s="293">
        <v>47.64</v>
      </c>
      <c r="G3129" s="293">
        <v>245.26</v>
      </c>
    </row>
    <row r="3130" spans="1:7">
      <c r="A3130" s="289" t="s">
        <v>5808</v>
      </c>
      <c r="B3130" s="290"/>
      <c r="C3130" s="289" t="s">
        <v>5809</v>
      </c>
      <c r="D3130" s="291" t="s">
        <v>81</v>
      </c>
      <c r="E3130" s="292">
        <v>288.23</v>
      </c>
      <c r="F3130" s="293">
        <v>60</v>
      </c>
      <c r="G3130" s="293">
        <v>348.23</v>
      </c>
    </row>
    <row r="3131" spans="1:7">
      <c r="A3131" s="289" t="s">
        <v>5810</v>
      </c>
      <c r="B3131" s="290"/>
      <c r="C3131" s="289" t="s">
        <v>5811</v>
      </c>
      <c r="D3131" s="291" t="s">
        <v>81</v>
      </c>
      <c r="E3131" s="292">
        <v>158.44999999999999</v>
      </c>
      <c r="F3131" s="293">
        <v>36.97</v>
      </c>
      <c r="G3131" s="293">
        <v>195.42</v>
      </c>
    </row>
    <row r="3132" spans="1:7">
      <c r="A3132" s="289" t="s">
        <v>5812</v>
      </c>
      <c r="B3132" s="290"/>
      <c r="C3132" s="289" t="s">
        <v>5813</v>
      </c>
      <c r="D3132" s="291" t="s">
        <v>81</v>
      </c>
      <c r="E3132" s="292">
        <v>269.58999999999997</v>
      </c>
      <c r="F3132" s="293">
        <v>47.64</v>
      </c>
      <c r="G3132" s="293">
        <v>317.23</v>
      </c>
    </row>
    <row r="3133" spans="1:7">
      <c r="A3133" s="289" t="s">
        <v>5814</v>
      </c>
      <c r="B3133" s="290"/>
      <c r="C3133" s="289" t="s">
        <v>5815</v>
      </c>
      <c r="D3133" s="291" t="s">
        <v>81</v>
      </c>
      <c r="E3133" s="292">
        <v>392.25</v>
      </c>
      <c r="F3133" s="293">
        <v>60</v>
      </c>
      <c r="G3133" s="293">
        <v>452.25</v>
      </c>
    </row>
    <row r="3134" spans="1:7">
      <c r="A3134" s="289" t="s">
        <v>5816</v>
      </c>
      <c r="B3134" s="290"/>
      <c r="C3134" s="289" t="s">
        <v>5817</v>
      </c>
      <c r="D3134" s="291" t="s">
        <v>81</v>
      </c>
      <c r="E3134" s="292">
        <v>24.08</v>
      </c>
      <c r="F3134" s="293">
        <v>21.96</v>
      </c>
      <c r="G3134" s="293">
        <v>46.04</v>
      </c>
    </row>
    <row r="3135" spans="1:7">
      <c r="A3135" s="289" t="s">
        <v>5818</v>
      </c>
      <c r="B3135" s="290"/>
      <c r="C3135" s="289" t="s">
        <v>5819</v>
      </c>
      <c r="D3135" s="291" t="s">
        <v>81</v>
      </c>
      <c r="E3135" s="292">
        <v>28.5</v>
      </c>
      <c r="F3135" s="293">
        <v>27.98</v>
      </c>
      <c r="G3135" s="293">
        <v>56.48</v>
      </c>
    </row>
    <row r="3136" spans="1:7">
      <c r="A3136" s="289" t="s">
        <v>5820</v>
      </c>
      <c r="B3136" s="290"/>
      <c r="C3136" s="289" t="s">
        <v>5821</v>
      </c>
      <c r="D3136" s="291" t="s">
        <v>81</v>
      </c>
      <c r="E3136" s="292">
        <v>46.86</v>
      </c>
      <c r="F3136" s="293">
        <v>47.29</v>
      </c>
      <c r="G3136" s="293">
        <v>94.15</v>
      </c>
    </row>
    <row r="3137" spans="1:7">
      <c r="A3137" s="289" t="s">
        <v>5822</v>
      </c>
      <c r="B3137" s="290"/>
      <c r="C3137" s="289" t="s">
        <v>5823</v>
      </c>
      <c r="D3137" s="291" t="s">
        <v>81</v>
      </c>
      <c r="E3137" s="292">
        <v>638.54999999999995</v>
      </c>
      <c r="F3137" s="293">
        <v>134.55000000000001</v>
      </c>
      <c r="G3137" s="293">
        <v>773.1</v>
      </c>
    </row>
    <row r="3138" spans="1:7">
      <c r="A3138" s="289" t="s">
        <v>5824</v>
      </c>
      <c r="B3138" s="290"/>
      <c r="C3138" s="289" t="s">
        <v>5825</v>
      </c>
      <c r="D3138" s="291" t="s">
        <v>81</v>
      </c>
      <c r="E3138" s="292">
        <v>69.77</v>
      </c>
      <c r="F3138" s="293">
        <v>26.31</v>
      </c>
      <c r="G3138" s="293">
        <v>96.08</v>
      </c>
    </row>
    <row r="3139" spans="1:7">
      <c r="A3139" s="289" t="s">
        <v>5826</v>
      </c>
      <c r="B3139" s="290"/>
      <c r="C3139" s="289" t="s">
        <v>5827</v>
      </c>
      <c r="D3139" s="291" t="s">
        <v>81</v>
      </c>
      <c r="E3139" s="292">
        <v>60.56</v>
      </c>
      <c r="F3139" s="293">
        <v>26.31</v>
      </c>
      <c r="G3139" s="293">
        <v>86.87</v>
      </c>
    </row>
    <row r="3140" spans="1:7">
      <c r="A3140" s="289" t="s">
        <v>5828</v>
      </c>
      <c r="B3140" s="290"/>
      <c r="C3140" s="289" t="s">
        <v>5829</v>
      </c>
      <c r="D3140" s="291" t="s">
        <v>81</v>
      </c>
      <c r="E3140" s="292">
        <v>93.63</v>
      </c>
      <c r="F3140" s="293">
        <v>26.31</v>
      </c>
      <c r="G3140" s="293">
        <v>119.94</v>
      </c>
    </row>
    <row r="3141" spans="1:7">
      <c r="A3141" s="289" t="s">
        <v>5830</v>
      </c>
      <c r="B3141" s="290"/>
      <c r="C3141" s="289" t="s">
        <v>5831</v>
      </c>
      <c r="D3141" s="291" t="s">
        <v>81</v>
      </c>
      <c r="E3141" s="292">
        <v>159.02000000000001</v>
      </c>
      <c r="F3141" s="293">
        <v>41.45</v>
      </c>
      <c r="G3141" s="293">
        <v>200.47</v>
      </c>
    </row>
    <row r="3142" spans="1:7">
      <c r="A3142" s="289" t="s">
        <v>5832</v>
      </c>
      <c r="B3142" s="290"/>
      <c r="C3142" s="289" t="s">
        <v>5833</v>
      </c>
      <c r="D3142" s="291" t="s">
        <v>81</v>
      </c>
      <c r="E3142" s="292">
        <v>79.569999999999993</v>
      </c>
      <c r="F3142" s="293">
        <v>32.479999999999997</v>
      </c>
      <c r="G3142" s="293">
        <v>112.05</v>
      </c>
    </row>
    <row r="3143" spans="1:7">
      <c r="A3143" s="289" t="s">
        <v>5834</v>
      </c>
      <c r="B3143" s="290"/>
      <c r="C3143" s="289" t="s">
        <v>5835</v>
      </c>
      <c r="D3143" s="291" t="s">
        <v>81</v>
      </c>
      <c r="E3143" s="292">
        <v>263.64</v>
      </c>
      <c r="F3143" s="293">
        <v>53.83</v>
      </c>
      <c r="G3143" s="293">
        <v>317.47000000000003</v>
      </c>
    </row>
    <row r="3144" spans="1:7">
      <c r="A3144" s="289" t="s">
        <v>5836</v>
      </c>
      <c r="B3144" s="290"/>
      <c r="C3144" s="289" t="s">
        <v>5837</v>
      </c>
      <c r="D3144" s="291" t="s">
        <v>81</v>
      </c>
      <c r="E3144" s="292">
        <v>61.13</v>
      </c>
      <c r="F3144" s="293">
        <v>22.67</v>
      </c>
      <c r="G3144" s="293">
        <v>83.8</v>
      </c>
    </row>
    <row r="3145" spans="1:7">
      <c r="A3145" s="289" t="s">
        <v>5838</v>
      </c>
      <c r="B3145" s="290"/>
      <c r="C3145" s="289" t="s">
        <v>5839</v>
      </c>
      <c r="D3145" s="291" t="s">
        <v>81</v>
      </c>
      <c r="E3145" s="292">
        <v>60.54</v>
      </c>
      <c r="F3145" s="293">
        <v>22.67</v>
      </c>
      <c r="G3145" s="293">
        <v>83.21</v>
      </c>
    </row>
    <row r="3146" spans="1:7">
      <c r="A3146" s="289" t="s">
        <v>5840</v>
      </c>
      <c r="B3146" s="290"/>
      <c r="C3146" s="289" t="s">
        <v>5841</v>
      </c>
      <c r="D3146" s="291" t="s">
        <v>81</v>
      </c>
      <c r="E3146" s="292">
        <v>14.46</v>
      </c>
      <c r="F3146" s="293">
        <v>8</v>
      </c>
      <c r="G3146" s="293">
        <v>22.46</v>
      </c>
    </row>
    <row r="3147" spans="1:7">
      <c r="A3147" s="285" t="s">
        <v>5842</v>
      </c>
      <c r="B3147" s="286" t="s">
        <v>5843</v>
      </c>
      <c r="C3147" s="287"/>
      <c r="D3147" s="288"/>
      <c r="E3147" s="294"/>
      <c r="F3147" s="294"/>
      <c r="G3147" s="294"/>
    </row>
    <row r="3148" spans="1:7" ht="25.5">
      <c r="A3148" s="289" t="s">
        <v>5844</v>
      </c>
      <c r="B3148" s="290"/>
      <c r="C3148" s="289" t="s">
        <v>5845</v>
      </c>
      <c r="D3148" s="291" t="s">
        <v>81</v>
      </c>
      <c r="E3148" s="292">
        <v>8.33</v>
      </c>
      <c r="F3148" s="293">
        <v>1.1499999999999999</v>
      </c>
      <c r="G3148" s="293">
        <v>9.48</v>
      </c>
    </row>
    <row r="3149" spans="1:7" ht="25.5">
      <c r="A3149" s="289" t="s">
        <v>5846</v>
      </c>
      <c r="B3149" s="290"/>
      <c r="C3149" s="289" t="s">
        <v>5847</v>
      </c>
      <c r="D3149" s="291" t="s">
        <v>81</v>
      </c>
      <c r="E3149" s="292">
        <v>11.01</v>
      </c>
      <c r="F3149" s="293">
        <v>1.1499999999999999</v>
      </c>
      <c r="G3149" s="293">
        <v>12.16</v>
      </c>
    </row>
    <row r="3150" spans="1:7" ht="25.5">
      <c r="A3150" s="289" t="s">
        <v>5848</v>
      </c>
      <c r="B3150" s="290"/>
      <c r="C3150" s="289" t="s">
        <v>5849</v>
      </c>
      <c r="D3150" s="291" t="s">
        <v>81</v>
      </c>
      <c r="E3150" s="292">
        <v>13.26</v>
      </c>
      <c r="F3150" s="293">
        <v>1.1499999999999999</v>
      </c>
      <c r="G3150" s="293">
        <v>14.41</v>
      </c>
    </row>
    <row r="3151" spans="1:7" ht="25.5">
      <c r="A3151" s="289" t="s">
        <v>5850</v>
      </c>
      <c r="B3151" s="290"/>
      <c r="C3151" s="289" t="s">
        <v>5851</v>
      </c>
      <c r="D3151" s="291" t="s">
        <v>81</v>
      </c>
      <c r="E3151" s="292">
        <v>34.130000000000003</v>
      </c>
      <c r="F3151" s="293">
        <v>1.1499999999999999</v>
      </c>
      <c r="G3151" s="293">
        <v>35.28</v>
      </c>
    </row>
    <row r="3152" spans="1:7" ht="25.5">
      <c r="A3152" s="289" t="s">
        <v>5852</v>
      </c>
      <c r="B3152" s="290"/>
      <c r="C3152" s="289" t="s">
        <v>5853</v>
      </c>
      <c r="D3152" s="291" t="s">
        <v>81</v>
      </c>
      <c r="E3152" s="292">
        <v>51.48</v>
      </c>
      <c r="F3152" s="293">
        <v>1.1499999999999999</v>
      </c>
      <c r="G3152" s="293">
        <v>52.63</v>
      </c>
    </row>
    <row r="3153" spans="1:7">
      <c r="A3153" s="289" t="s">
        <v>7951</v>
      </c>
      <c r="B3153" s="290"/>
      <c r="C3153" s="289" t="s">
        <v>7952</v>
      </c>
      <c r="D3153" s="291" t="s">
        <v>81</v>
      </c>
      <c r="E3153" s="292">
        <v>84.81</v>
      </c>
      <c r="F3153" s="293">
        <v>1.7</v>
      </c>
      <c r="G3153" s="293">
        <v>86.51</v>
      </c>
    </row>
    <row r="3154" spans="1:7">
      <c r="A3154" s="289" t="s">
        <v>7953</v>
      </c>
      <c r="B3154" s="290"/>
      <c r="C3154" s="289" t="s">
        <v>7954</v>
      </c>
      <c r="D3154" s="291" t="s">
        <v>81</v>
      </c>
      <c r="E3154" s="292">
        <v>96.72</v>
      </c>
      <c r="F3154" s="293">
        <v>1.7</v>
      </c>
      <c r="G3154" s="293">
        <v>98.42</v>
      </c>
    </row>
    <row r="3155" spans="1:7">
      <c r="A3155" s="289" t="s">
        <v>7955</v>
      </c>
      <c r="B3155" s="290"/>
      <c r="C3155" s="289" t="s">
        <v>7956</v>
      </c>
      <c r="D3155" s="291" t="s">
        <v>81</v>
      </c>
      <c r="E3155" s="292">
        <v>148.13</v>
      </c>
      <c r="F3155" s="293">
        <v>1.7</v>
      </c>
      <c r="G3155" s="293">
        <v>149.83000000000001</v>
      </c>
    </row>
    <row r="3156" spans="1:7">
      <c r="A3156" s="289" t="s">
        <v>7957</v>
      </c>
      <c r="B3156" s="290"/>
      <c r="C3156" s="289" t="s">
        <v>7958</v>
      </c>
      <c r="D3156" s="291" t="s">
        <v>81</v>
      </c>
      <c r="E3156" s="292">
        <v>232.62</v>
      </c>
      <c r="F3156" s="293">
        <v>1.7</v>
      </c>
      <c r="G3156" s="293">
        <v>234.32</v>
      </c>
    </row>
    <row r="3157" spans="1:7">
      <c r="A3157" s="289" t="s">
        <v>7959</v>
      </c>
      <c r="B3157" s="290"/>
      <c r="C3157" s="289" t="s">
        <v>7960</v>
      </c>
      <c r="D3157" s="291" t="s">
        <v>81</v>
      </c>
      <c r="E3157" s="292">
        <v>335.46</v>
      </c>
      <c r="F3157" s="293">
        <v>1.7</v>
      </c>
      <c r="G3157" s="293">
        <v>337.16</v>
      </c>
    </row>
    <row r="3158" spans="1:7">
      <c r="A3158" s="289" t="s">
        <v>7961</v>
      </c>
      <c r="B3158" s="290"/>
      <c r="C3158" s="289" t="s">
        <v>7962</v>
      </c>
      <c r="D3158" s="291" t="s">
        <v>81</v>
      </c>
      <c r="E3158" s="292">
        <v>538.26</v>
      </c>
      <c r="F3158" s="293">
        <v>1.7</v>
      </c>
      <c r="G3158" s="293">
        <v>539.96</v>
      </c>
    </row>
    <row r="3159" spans="1:7">
      <c r="A3159" s="289" t="s">
        <v>7963</v>
      </c>
      <c r="B3159" s="290"/>
      <c r="C3159" s="289" t="s">
        <v>7964</v>
      </c>
      <c r="D3159" s="291" t="s">
        <v>81</v>
      </c>
      <c r="E3159" s="292">
        <v>996.56</v>
      </c>
      <c r="F3159" s="293">
        <v>1.7</v>
      </c>
      <c r="G3159" s="293">
        <v>998.26</v>
      </c>
    </row>
    <row r="3160" spans="1:7">
      <c r="A3160" s="289" t="s">
        <v>7965</v>
      </c>
      <c r="B3160" s="290"/>
      <c r="C3160" s="289" t="s">
        <v>7966</v>
      </c>
      <c r="D3160" s="291" t="s">
        <v>81</v>
      </c>
      <c r="E3160" s="292">
        <v>1124.76</v>
      </c>
      <c r="F3160" s="293">
        <v>1.7</v>
      </c>
      <c r="G3160" s="293">
        <v>1126.46</v>
      </c>
    </row>
    <row r="3161" spans="1:7">
      <c r="A3161" s="285" t="s">
        <v>5854</v>
      </c>
      <c r="B3161" s="286" t="s">
        <v>5855</v>
      </c>
      <c r="C3161" s="287"/>
      <c r="D3161" s="288"/>
      <c r="E3161" s="294"/>
      <c r="F3161" s="294"/>
      <c r="G3161" s="294"/>
    </row>
    <row r="3162" spans="1:7" ht="25.5">
      <c r="A3162" s="289" t="s">
        <v>5856</v>
      </c>
      <c r="B3162" s="290"/>
      <c r="C3162" s="289" t="s">
        <v>5857</v>
      </c>
      <c r="D3162" s="291" t="s">
        <v>81</v>
      </c>
      <c r="E3162" s="292">
        <v>372.73</v>
      </c>
      <c r="F3162" s="293">
        <v>24.11</v>
      </c>
      <c r="G3162" s="293">
        <v>396.84</v>
      </c>
    </row>
    <row r="3163" spans="1:7" ht="25.5">
      <c r="A3163" s="289" t="s">
        <v>5858</v>
      </c>
      <c r="B3163" s="290"/>
      <c r="C3163" s="289" t="s">
        <v>5859</v>
      </c>
      <c r="D3163" s="291" t="s">
        <v>81</v>
      </c>
      <c r="E3163" s="292">
        <v>439.98</v>
      </c>
      <c r="F3163" s="293">
        <v>24.11</v>
      </c>
      <c r="G3163" s="293">
        <v>464.09</v>
      </c>
    </row>
    <row r="3164" spans="1:7" ht="25.5">
      <c r="A3164" s="289" t="s">
        <v>5860</v>
      </c>
      <c r="B3164" s="290"/>
      <c r="C3164" s="289" t="s">
        <v>5861</v>
      </c>
      <c r="D3164" s="291" t="s">
        <v>81</v>
      </c>
      <c r="E3164" s="292">
        <v>553.71</v>
      </c>
      <c r="F3164" s="293">
        <v>24.11</v>
      </c>
      <c r="G3164" s="293">
        <v>577.82000000000005</v>
      </c>
    </row>
    <row r="3165" spans="1:7" ht="25.5">
      <c r="A3165" s="289" t="s">
        <v>5862</v>
      </c>
      <c r="B3165" s="290"/>
      <c r="C3165" s="289" t="s">
        <v>5863</v>
      </c>
      <c r="D3165" s="291" t="s">
        <v>81</v>
      </c>
      <c r="E3165" s="292">
        <v>875.07</v>
      </c>
      <c r="F3165" s="293">
        <v>24.11</v>
      </c>
      <c r="G3165" s="293">
        <v>899.18</v>
      </c>
    </row>
    <row r="3166" spans="1:7" ht="25.5">
      <c r="A3166" s="289" t="s">
        <v>5864</v>
      </c>
      <c r="B3166" s="290"/>
      <c r="C3166" s="289" t="s">
        <v>5865</v>
      </c>
      <c r="D3166" s="291" t="s">
        <v>81</v>
      </c>
      <c r="E3166" s="292">
        <v>636.28</v>
      </c>
      <c r="F3166" s="293">
        <v>24.11</v>
      </c>
      <c r="G3166" s="293">
        <v>660.39</v>
      </c>
    </row>
    <row r="3167" spans="1:7">
      <c r="A3167" s="289" t="s">
        <v>5866</v>
      </c>
      <c r="B3167" s="290"/>
      <c r="C3167" s="289" t="s">
        <v>5867</v>
      </c>
      <c r="D3167" s="291" t="s">
        <v>81</v>
      </c>
      <c r="E3167" s="292">
        <v>327.98</v>
      </c>
      <c r="F3167" s="293">
        <v>24.11</v>
      </c>
      <c r="G3167" s="293">
        <v>352.09</v>
      </c>
    </row>
    <row r="3168" spans="1:7" ht="25.5">
      <c r="A3168" s="289" t="s">
        <v>5868</v>
      </c>
      <c r="B3168" s="290"/>
      <c r="C3168" s="289" t="s">
        <v>5869</v>
      </c>
      <c r="D3168" s="291" t="s">
        <v>81</v>
      </c>
      <c r="E3168" s="292">
        <v>339.69</v>
      </c>
      <c r="F3168" s="293">
        <v>24.11</v>
      </c>
      <c r="G3168" s="293">
        <v>363.8</v>
      </c>
    </row>
    <row r="3169" spans="1:7" ht="25.5">
      <c r="A3169" s="289" t="s">
        <v>5870</v>
      </c>
      <c r="B3169" s="290"/>
      <c r="C3169" s="289" t="s">
        <v>5871</v>
      </c>
      <c r="D3169" s="291" t="s">
        <v>81</v>
      </c>
      <c r="E3169" s="292">
        <v>402.51</v>
      </c>
      <c r="F3169" s="293">
        <v>24.11</v>
      </c>
      <c r="G3169" s="293">
        <v>426.62</v>
      </c>
    </row>
    <row r="3170" spans="1:7" ht="25.5">
      <c r="A3170" s="289" t="s">
        <v>5872</v>
      </c>
      <c r="B3170" s="290"/>
      <c r="C3170" s="289" t="s">
        <v>5873</v>
      </c>
      <c r="D3170" s="291" t="s">
        <v>81</v>
      </c>
      <c r="E3170" s="292">
        <v>489.09</v>
      </c>
      <c r="F3170" s="293">
        <v>24.11</v>
      </c>
      <c r="G3170" s="293">
        <v>513.20000000000005</v>
      </c>
    </row>
    <row r="3171" spans="1:7" ht="25.5">
      <c r="A3171" s="289" t="s">
        <v>5874</v>
      </c>
      <c r="B3171" s="290"/>
      <c r="C3171" s="289" t="s">
        <v>5875</v>
      </c>
      <c r="D3171" s="291" t="s">
        <v>81</v>
      </c>
      <c r="E3171" s="292">
        <v>559.79999999999995</v>
      </c>
      <c r="F3171" s="293">
        <v>24.11</v>
      </c>
      <c r="G3171" s="293">
        <v>583.91</v>
      </c>
    </row>
    <row r="3172" spans="1:7" ht="25.5">
      <c r="A3172" s="289" t="s">
        <v>5876</v>
      </c>
      <c r="B3172" s="290"/>
      <c r="C3172" s="289" t="s">
        <v>5877</v>
      </c>
      <c r="D3172" s="291" t="s">
        <v>81</v>
      </c>
      <c r="E3172" s="292">
        <v>793.87</v>
      </c>
      <c r="F3172" s="293">
        <v>24.11</v>
      </c>
      <c r="G3172" s="293">
        <v>817.98</v>
      </c>
    </row>
    <row r="3173" spans="1:7" ht="25.5">
      <c r="A3173" s="289" t="s">
        <v>5878</v>
      </c>
      <c r="B3173" s="290"/>
      <c r="C3173" s="289" t="s">
        <v>5879</v>
      </c>
      <c r="D3173" s="291" t="s">
        <v>81</v>
      </c>
      <c r="E3173" s="292">
        <v>1049.1400000000001</v>
      </c>
      <c r="F3173" s="293">
        <v>24.11</v>
      </c>
      <c r="G3173" s="293">
        <v>1073.25</v>
      </c>
    </row>
    <row r="3174" spans="1:7">
      <c r="A3174" s="285" t="s">
        <v>5880</v>
      </c>
      <c r="B3174" s="286" t="s">
        <v>5881</v>
      </c>
      <c r="C3174" s="287"/>
      <c r="D3174" s="288"/>
      <c r="E3174" s="294"/>
      <c r="F3174" s="294"/>
      <c r="G3174" s="294"/>
    </row>
    <row r="3175" spans="1:7">
      <c r="A3175" s="289" t="s">
        <v>5882</v>
      </c>
      <c r="B3175" s="290"/>
      <c r="C3175" s="289" t="s">
        <v>5883</v>
      </c>
      <c r="D3175" s="291" t="s">
        <v>81</v>
      </c>
      <c r="E3175" s="292">
        <v>120.69</v>
      </c>
      <c r="F3175" s="293">
        <v>14.46</v>
      </c>
      <c r="G3175" s="293">
        <v>135.15</v>
      </c>
    </row>
    <row r="3176" spans="1:7">
      <c r="A3176" s="289" t="s">
        <v>5884</v>
      </c>
      <c r="B3176" s="290"/>
      <c r="C3176" s="289" t="s">
        <v>5885</v>
      </c>
      <c r="D3176" s="291" t="s">
        <v>81</v>
      </c>
      <c r="E3176" s="292">
        <v>179.13</v>
      </c>
      <c r="F3176" s="293">
        <v>19.28</v>
      </c>
      <c r="G3176" s="293">
        <v>198.41</v>
      </c>
    </row>
    <row r="3177" spans="1:7">
      <c r="A3177" s="289" t="s">
        <v>5886</v>
      </c>
      <c r="B3177" s="290"/>
      <c r="C3177" s="289" t="s">
        <v>5887</v>
      </c>
      <c r="D3177" s="291" t="s">
        <v>81</v>
      </c>
      <c r="E3177" s="292">
        <v>195.95</v>
      </c>
      <c r="F3177" s="293">
        <v>19.28</v>
      </c>
      <c r="G3177" s="293">
        <v>215.23</v>
      </c>
    </row>
    <row r="3178" spans="1:7">
      <c r="A3178" s="285" t="s">
        <v>5888</v>
      </c>
      <c r="B3178" s="286" t="s">
        <v>5889</v>
      </c>
      <c r="C3178" s="287"/>
      <c r="D3178" s="288"/>
      <c r="E3178" s="294"/>
      <c r="F3178" s="294"/>
      <c r="G3178" s="294"/>
    </row>
    <row r="3179" spans="1:7" ht="25.5">
      <c r="A3179" s="289" t="s">
        <v>5890</v>
      </c>
      <c r="B3179" s="290"/>
      <c r="C3179" s="289" t="s">
        <v>5891</v>
      </c>
      <c r="D3179" s="291" t="s">
        <v>81</v>
      </c>
      <c r="E3179" s="292">
        <v>407.73</v>
      </c>
      <c r="F3179" s="293">
        <v>27.54</v>
      </c>
      <c r="G3179" s="293">
        <v>435.27</v>
      </c>
    </row>
    <row r="3180" spans="1:7" ht="25.5">
      <c r="A3180" s="289" t="s">
        <v>5892</v>
      </c>
      <c r="B3180" s="290"/>
      <c r="C3180" s="289" t="s">
        <v>5893</v>
      </c>
      <c r="D3180" s="291" t="s">
        <v>81</v>
      </c>
      <c r="E3180" s="292">
        <v>477.7</v>
      </c>
      <c r="F3180" s="293">
        <v>27.54</v>
      </c>
      <c r="G3180" s="293">
        <v>505.24</v>
      </c>
    </row>
    <row r="3181" spans="1:7" ht="25.5">
      <c r="A3181" s="289" t="s">
        <v>5894</v>
      </c>
      <c r="B3181" s="290"/>
      <c r="C3181" s="289" t="s">
        <v>5895</v>
      </c>
      <c r="D3181" s="291" t="s">
        <v>81</v>
      </c>
      <c r="E3181" s="292">
        <v>642.55999999999995</v>
      </c>
      <c r="F3181" s="293">
        <v>27.54</v>
      </c>
      <c r="G3181" s="293">
        <v>670.1</v>
      </c>
    </row>
    <row r="3182" spans="1:7" ht="25.5">
      <c r="A3182" s="289" t="s">
        <v>5896</v>
      </c>
      <c r="B3182" s="290"/>
      <c r="C3182" s="289" t="s">
        <v>5897</v>
      </c>
      <c r="D3182" s="291" t="s">
        <v>81</v>
      </c>
      <c r="E3182" s="292">
        <v>772.36</v>
      </c>
      <c r="F3182" s="293">
        <v>27.54</v>
      </c>
      <c r="G3182" s="293">
        <v>799.9</v>
      </c>
    </row>
    <row r="3183" spans="1:7" ht="25.5">
      <c r="A3183" s="289" t="s">
        <v>5898</v>
      </c>
      <c r="B3183" s="290"/>
      <c r="C3183" s="289" t="s">
        <v>5899</v>
      </c>
      <c r="D3183" s="291" t="s">
        <v>81</v>
      </c>
      <c r="E3183" s="292">
        <v>917.73</v>
      </c>
      <c r="F3183" s="293">
        <v>29.58</v>
      </c>
      <c r="G3183" s="293">
        <v>947.31</v>
      </c>
    </row>
    <row r="3184" spans="1:7" ht="25.5">
      <c r="A3184" s="289" t="s">
        <v>5900</v>
      </c>
      <c r="B3184" s="290"/>
      <c r="C3184" s="289" t="s">
        <v>5901</v>
      </c>
      <c r="D3184" s="291" t="s">
        <v>81</v>
      </c>
      <c r="E3184" s="292">
        <v>1091.56</v>
      </c>
      <c r="F3184" s="293">
        <v>29.58</v>
      </c>
      <c r="G3184" s="293">
        <v>1121.1400000000001</v>
      </c>
    </row>
    <row r="3185" spans="1:7">
      <c r="A3185" s="289" t="s">
        <v>5902</v>
      </c>
      <c r="B3185" s="290"/>
      <c r="C3185" s="289" t="s">
        <v>5903</v>
      </c>
      <c r="D3185" s="291" t="s">
        <v>13</v>
      </c>
      <c r="E3185" s="292">
        <v>72.02</v>
      </c>
      <c r="F3185" s="293">
        <v>15.07</v>
      </c>
      <c r="G3185" s="293">
        <v>87.09</v>
      </c>
    </row>
    <row r="3186" spans="1:7">
      <c r="A3186" s="289" t="s">
        <v>5904</v>
      </c>
      <c r="B3186" s="290"/>
      <c r="C3186" s="289" t="s">
        <v>5905</v>
      </c>
      <c r="D3186" s="291" t="s">
        <v>13</v>
      </c>
      <c r="E3186" s="292">
        <v>99.79</v>
      </c>
      <c r="F3186" s="293">
        <v>15.07</v>
      </c>
      <c r="G3186" s="293">
        <v>114.86</v>
      </c>
    </row>
    <row r="3187" spans="1:7">
      <c r="A3187" s="289" t="s">
        <v>5906</v>
      </c>
      <c r="B3187" s="290"/>
      <c r="C3187" s="289" t="s">
        <v>5907</v>
      </c>
      <c r="D3187" s="291" t="s">
        <v>13</v>
      </c>
      <c r="E3187" s="292">
        <v>135.51</v>
      </c>
      <c r="F3187" s="293">
        <v>16.440000000000001</v>
      </c>
      <c r="G3187" s="293">
        <v>151.94999999999999</v>
      </c>
    </row>
    <row r="3188" spans="1:7">
      <c r="A3188" s="289" t="s">
        <v>5908</v>
      </c>
      <c r="B3188" s="290"/>
      <c r="C3188" s="289" t="s">
        <v>5909</v>
      </c>
      <c r="D3188" s="291" t="s">
        <v>13</v>
      </c>
      <c r="E3188" s="292">
        <v>203.74</v>
      </c>
      <c r="F3188" s="293">
        <v>17.829999999999998</v>
      </c>
      <c r="G3188" s="293">
        <v>221.57</v>
      </c>
    </row>
    <row r="3189" spans="1:7">
      <c r="A3189" s="289" t="s">
        <v>5910</v>
      </c>
      <c r="B3189" s="290"/>
      <c r="C3189" s="289" t="s">
        <v>5911</v>
      </c>
      <c r="D3189" s="291" t="s">
        <v>13</v>
      </c>
      <c r="E3189" s="292">
        <v>241.05</v>
      </c>
      <c r="F3189" s="293">
        <v>19.2</v>
      </c>
      <c r="G3189" s="293">
        <v>260.25</v>
      </c>
    </row>
    <row r="3190" spans="1:7">
      <c r="A3190" s="289" t="s">
        <v>5912</v>
      </c>
      <c r="B3190" s="290"/>
      <c r="C3190" s="289" t="s">
        <v>5913</v>
      </c>
      <c r="D3190" s="291" t="s">
        <v>13</v>
      </c>
      <c r="E3190" s="292">
        <v>302.37</v>
      </c>
      <c r="F3190" s="293">
        <v>20.56</v>
      </c>
      <c r="G3190" s="293">
        <v>322.93</v>
      </c>
    </row>
    <row r="3191" spans="1:7">
      <c r="A3191" s="289" t="s">
        <v>5914</v>
      </c>
      <c r="B3191" s="290"/>
      <c r="C3191" s="289" t="s">
        <v>5915</v>
      </c>
      <c r="D3191" s="291" t="s">
        <v>13</v>
      </c>
      <c r="E3191" s="292">
        <v>390.05</v>
      </c>
      <c r="F3191" s="293">
        <v>21.93</v>
      </c>
      <c r="G3191" s="293">
        <v>411.98</v>
      </c>
    </row>
    <row r="3192" spans="1:7">
      <c r="A3192" s="289" t="s">
        <v>5916</v>
      </c>
      <c r="B3192" s="290"/>
      <c r="C3192" s="289" t="s">
        <v>5917</v>
      </c>
      <c r="D3192" s="291" t="s">
        <v>13</v>
      </c>
      <c r="E3192" s="292">
        <v>198.94</v>
      </c>
      <c r="F3192" s="293">
        <v>19.2</v>
      </c>
      <c r="G3192" s="293">
        <v>218.14</v>
      </c>
    </row>
    <row r="3193" spans="1:7">
      <c r="A3193" s="289" t="s">
        <v>5918</v>
      </c>
      <c r="B3193" s="290"/>
      <c r="C3193" s="289" t="s">
        <v>5919</v>
      </c>
      <c r="D3193" s="291" t="s">
        <v>13</v>
      </c>
      <c r="E3193" s="292">
        <v>229.32</v>
      </c>
      <c r="F3193" s="293">
        <v>15.07</v>
      </c>
      <c r="G3193" s="293">
        <v>244.39</v>
      </c>
    </row>
    <row r="3194" spans="1:7">
      <c r="A3194" s="289" t="s">
        <v>5920</v>
      </c>
      <c r="B3194" s="290"/>
      <c r="C3194" s="289" t="s">
        <v>5921</v>
      </c>
      <c r="D3194" s="291" t="s">
        <v>13</v>
      </c>
      <c r="E3194" s="292">
        <v>260.27999999999997</v>
      </c>
      <c r="F3194" s="293">
        <v>19.2</v>
      </c>
      <c r="G3194" s="293">
        <v>279.48</v>
      </c>
    </row>
    <row r="3195" spans="1:7">
      <c r="A3195" s="289" t="s">
        <v>5922</v>
      </c>
      <c r="B3195" s="290"/>
      <c r="C3195" s="289" t="s">
        <v>5923</v>
      </c>
      <c r="D3195" s="291" t="s">
        <v>13</v>
      </c>
      <c r="E3195" s="292">
        <v>415.99</v>
      </c>
      <c r="F3195" s="293">
        <v>21.93</v>
      </c>
      <c r="G3195" s="293">
        <v>437.92</v>
      </c>
    </row>
    <row r="3196" spans="1:7" ht="25.5">
      <c r="A3196" s="289" t="s">
        <v>5924</v>
      </c>
      <c r="B3196" s="290"/>
      <c r="C3196" s="289" t="s">
        <v>5925</v>
      </c>
      <c r="D3196" s="291" t="s">
        <v>13</v>
      </c>
      <c r="E3196" s="292">
        <v>334.48</v>
      </c>
      <c r="F3196" s="293">
        <v>16.440000000000001</v>
      </c>
      <c r="G3196" s="293">
        <v>350.92</v>
      </c>
    </row>
    <row r="3197" spans="1:7" ht="25.5">
      <c r="A3197" s="289" t="s">
        <v>5926</v>
      </c>
      <c r="B3197" s="290"/>
      <c r="C3197" s="289" t="s">
        <v>5927</v>
      </c>
      <c r="D3197" s="291" t="s">
        <v>13</v>
      </c>
      <c r="E3197" s="292">
        <v>401.35</v>
      </c>
      <c r="F3197" s="293">
        <v>19.2</v>
      </c>
      <c r="G3197" s="293">
        <v>420.55</v>
      </c>
    </row>
    <row r="3198" spans="1:7" ht="25.5">
      <c r="A3198" s="289" t="s">
        <v>5928</v>
      </c>
      <c r="B3198" s="290"/>
      <c r="C3198" s="289" t="s">
        <v>5929</v>
      </c>
      <c r="D3198" s="291" t="s">
        <v>13</v>
      </c>
      <c r="E3198" s="292">
        <v>649.80999999999995</v>
      </c>
      <c r="F3198" s="293">
        <v>21.93</v>
      </c>
      <c r="G3198" s="293">
        <v>671.74</v>
      </c>
    </row>
    <row r="3199" spans="1:7">
      <c r="A3199" s="289" t="s">
        <v>5930</v>
      </c>
      <c r="B3199" s="290"/>
      <c r="C3199" s="289" t="s">
        <v>5931</v>
      </c>
      <c r="D3199" s="291" t="s">
        <v>13</v>
      </c>
      <c r="E3199" s="292">
        <v>103.05</v>
      </c>
      <c r="F3199" s="293">
        <v>15.07</v>
      </c>
      <c r="G3199" s="293">
        <v>118.12</v>
      </c>
    </row>
    <row r="3200" spans="1:7">
      <c r="A3200" s="289" t="s">
        <v>5932</v>
      </c>
      <c r="B3200" s="290"/>
      <c r="C3200" s="289" t="s">
        <v>5933</v>
      </c>
      <c r="D3200" s="291" t="s">
        <v>13</v>
      </c>
      <c r="E3200" s="292">
        <v>145.12</v>
      </c>
      <c r="F3200" s="293">
        <v>16.440000000000001</v>
      </c>
      <c r="G3200" s="293">
        <v>161.56</v>
      </c>
    </row>
    <row r="3201" spans="1:7">
      <c r="A3201" s="285" t="s">
        <v>5934</v>
      </c>
      <c r="B3201" s="286" t="s">
        <v>5935</v>
      </c>
      <c r="C3201" s="287"/>
      <c r="D3201" s="288"/>
      <c r="E3201" s="294"/>
      <c r="F3201" s="294"/>
      <c r="G3201" s="294"/>
    </row>
    <row r="3202" spans="1:7" ht="25.5">
      <c r="A3202" s="289" t="s">
        <v>5936</v>
      </c>
      <c r="B3202" s="290"/>
      <c r="C3202" s="289" t="s">
        <v>5937</v>
      </c>
      <c r="D3202" s="291" t="s">
        <v>13</v>
      </c>
      <c r="E3202" s="292">
        <v>294.95</v>
      </c>
      <c r="F3202" s="293">
        <v>19.2</v>
      </c>
      <c r="G3202" s="293">
        <v>314.14999999999998</v>
      </c>
    </row>
    <row r="3203" spans="1:7" ht="25.5">
      <c r="A3203" s="289" t="s">
        <v>5938</v>
      </c>
      <c r="B3203" s="290"/>
      <c r="C3203" s="289" t="s">
        <v>5939</v>
      </c>
      <c r="D3203" s="291" t="s">
        <v>13</v>
      </c>
      <c r="E3203" s="292">
        <v>388.36</v>
      </c>
      <c r="F3203" s="293">
        <v>21.93</v>
      </c>
      <c r="G3203" s="293">
        <v>410.29</v>
      </c>
    </row>
    <row r="3204" spans="1:7" ht="25.5">
      <c r="A3204" s="289" t="s">
        <v>5940</v>
      </c>
      <c r="B3204" s="290"/>
      <c r="C3204" s="289" t="s">
        <v>5941</v>
      </c>
      <c r="D3204" s="291" t="s">
        <v>13</v>
      </c>
      <c r="E3204" s="292">
        <v>541.66</v>
      </c>
      <c r="F3204" s="293">
        <v>24.68</v>
      </c>
      <c r="G3204" s="293">
        <v>566.34</v>
      </c>
    </row>
    <row r="3205" spans="1:7" ht="25.5">
      <c r="A3205" s="289" t="s">
        <v>5942</v>
      </c>
      <c r="B3205" s="290"/>
      <c r="C3205" s="289" t="s">
        <v>5943</v>
      </c>
      <c r="D3205" s="291" t="s">
        <v>13</v>
      </c>
      <c r="E3205" s="292">
        <v>853.87</v>
      </c>
      <c r="F3205" s="293">
        <v>27.41</v>
      </c>
      <c r="G3205" s="293">
        <v>881.28</v>
      </c>
    </row>
    <row r="3206" spans="1:7">
      <c r="A3206" s="289" t="s">
        <v>5944</v>
      </c>
      <c r="B3206" s="290"/>
      <c r="C3206" s="289" t="s">
        <v>5945</v>
      </c>
      <c r="D3206" s="291" t="s">
        <v>13</v>
      </c>
      <c r="E3206" s="292">
        <v>232.95</v>
      </c>
      <c r="F3206" s="293">
        <v>19.2</v>
      </c>
      <c r="G3206" s="293">
        <v>252.15</v>
      </c>
    </row>
    <row r="3207" spans="1:7" ht="25.5">
      <c r="A3207" s="289" t="s">
        <v>5946</v>
      </c>
      <c r="B3207" s="290"/>
      <c r="C3207" s="289" t="s">
        <v>5947</v>
      </c>
      <c r="D3207" s="291" t="s">
        <v>13</v>
      </c>
      <c r="E3207" s="292">
        <v>222.58</v>
      </c>
      <c r="F3207" s="293">
        <v>19.2</v>
      </c>
      <c r="G3207" s="293">
        <v>241.78</v>
      </c>
    </row>
    <row r="3208" spans="1:7" ht="25.5">
      <c r="A3208" s="289" t="s">
        <v>5948</v>
      </c>
      <c r="B3208" s="290"/>
      <c r="C3208" s="289" t="s">
        <v>5949</v>
      </c>
      <c r="D3208" s="291" t="s">
        <v>13</v>
      </c>
      <c r="E3208" s="292">
        <v>461.01</v>
      </c>
      <c r="F3208" s="293">
        <v>21.93</v>
      </c>
      <c r="G3208" s="293">
        <v>482.94</v>
      </c>
    </row>
    <row r="3209" spans="1:7" ht="25.5">
      <c r="A3209" s="289" t="s">
        <v>5950</v>
      </c>
      <c r="B3209" s="290"/>
      <c r="C3209" s="289" t="s">
        <v>5951</v>
      </c>
      <c r="D3209" s="291" t="s">
        <v>13</v>
      </c>
      <c r="E3209" s="292">
        <v>501.9</v>
      </c>
      <c r="F3209" s="293">
        <v>24.68</v>
      </c>
      <c r="G3209" s="293">
        <v>526.58000000000004</v>
      </c>
    </row>
    <row r="3210" spans="1:7" ht="25.5">
      <c r="A3210" s="289" t="s">
        <v>5952</v>
      </c>
      <c r="B3210" s="290"/>
      <c r="C3210" s="289" t="s">
        <v>5953</v>
      </c>
      <c r="D3210" s="291" t="s">
        <v>13</v>
      </c>
      <c r="E3210" s="292">
        <v>820.68</v>
      </c>
      <c r="F3210" s="293">
        <v>27.41</v>
      </c>
      <c r="G3210" s="293">
        <v>848.09</v>
      </c>
    </row>
    <row r="3211" spans="1:7">
      <c r="A3211" s="285" t="s">
        <v>5954</v>
      </c>
      <c r="B3211" s="286" t="s">
        <v>5955</v>
      </c>
      <c r="C3211" s="287"/>
      <c r="D3211" s="288"/>
      <c r="E3211" s="294"/>
      <c r="F3211" s="294"/>
      <c r="G3211" s="294"/>
    </row>
    <row r="3212" spans="1:7">
      <c r="A3212" s="289" t="s">
        <v>5956</v>
      </c>
      <c r="B3212" s="290"/>
      <c r="C3212" s="289" t="s">
        <v>5957</v>
      </c>
      <c r="D3212" s="291" t="s">
        <v>81</v>
      </c>
      <c r="E3212" s="292">
        <v>1.32</v>
      </c>
      <c r="F3212" s="293">
        <v>47.29</v>
      </c>
      <c r="G3212" s="293">
        <v>48.61</v>
      </c>
    </row>
    <row r="3213" spans="1:7">
      <c r="A3213" s="289" t="s">
        <v>5958</v>
      </c>
      <c r="B3213" s="290"/>
      <c r="C3213" s="289" t="s">
        <v>5959</v>
      </c>
      <c r="D3213" s="291" t="s">
        <v>81</v>
      </c>
      <c r="E3213" s="292">
        <v>38.28</v>
      </c>
      <c r="F3213" s="293">
        <v>27.51</v>
      </c>
      <c r="G3213" s="293">
        <v>65.790000000000006</v>
      </c>
    </row>
    <row r="3214" spans="1:7">
      <c r="A3214" s="285" t="s">
        <v>5960</v>
      </c>
      <c r="B3214" s="286" t="s">
        <v>5961</v>
      </c>
      <c r="C3214" s="287"/>
      <c r="D3214" s="288"/>
      <c r="E3214" s="294"/>
      <c r="F3214" s="294"/>
      <c r="G3214" s="294"/>
    </row>
    <row r="3215" spans="1:7">
      <c r="A3215" s="289" t="s">
        <v>5962</v>
      </c>
      <c r="B3215" s="290"/>
      <c r="C3215" s="289" t="s">
        <v>5963</v>
      </c>
      <c r="D3215" s="291" t="s">
        <v>81</v>
      </c>
      <c r="E3215" s="292">
        <v>39.200000000000003</v>
      </c>
      <c r="F3215" s="293">
        <v>47.98</v>
      </c>
      <c r="G3215" s="293">
        <v>87.18</v>
      </c>
    </row>
    <row r="3216" spans="1:7" ht="25.5">
      <c r="A3216" s="289" t="s">
        <v>5964</v>
      </c>
      <c r="B3216" s="290"/>
      <c r="C3216" s="289" t="s">
        <v>5965</v>
      </c>
      <c r="D3216" s="291" t="s">
        <v>81</v>
      </c>
      <c r="E3216" s="292">
        <v>47.83</v>
      </c>
      <c r="F3216" s="293">
        <v>54.83</v>
      </c>
      <c r="G3216" s="293">
        <v>102.66</v>
      </c>
    </row>
    <row r="3217" spans="1:7" ht="25.5">
      <c r="A3217" s="289" t="s">
        <v>5966</v>
      </c>
      <c r="B3217" s="290"/>
      <c r="C3217" s="289" t="s">
        <v>5967</v>
      </c>
      <c r="D3217" s="291" t="s">
        <v>81</v>
      </c>
      <c r="E3217" s="292">
        <v>51.85</v>
      </c>
      <c r="F3217" s="293">
        <v>54.83</v>
      </c>
      <c r="G3217" s="293">
        <v>106.68</v>
      </c>
    </row>
    <row r="3218" spans="1:7">
      <c r="A3218" s="289" t="s">
        <v>5968</v>
      </c>
      <c r="B3218" s="290"/>
      <c r="C3218" s="289" t="s">
        <v>5969</v>
      </c>
      <c r="D3218" s="291" t="s">
        <v>81</v>
      </c>
      <c r="E3218" s="292">
        <v>66.12</v>
      </c>
      <c r="F3218" s="293">
        <v>61.68</v>
      </c>
      <c r="G3218" s="293">
        <v>127.8</v>
      </c>
    </row>
    <row r="3219" spans="1:7" ht="25.5">
      <c r="A3219" s="289" t="s">
        <v>5970</v>
      </c>
      <c r="B3219" s="290"/>
      <c r="C3219" s="289" t="s">
        <v>5971</v>
      </c>
      <c r="D3219" s="291" t="s">
        <v>81</v>
      </c>
      <c r="E3219" s="292">
        <v>111.33</v>
      </c>
      <c r="F3219" s="293">
        <v>68.540000000000006</v>
      </c>
      <c r="G3219" s="293">
        <v>179.87</v>
      </c>
    </row>
    <row r="3220" spans="1:7">
      <c r="A3220" s="289" t="s">
        <v>5972</v>
      </c>
      <c r="B3220" s="290"/>
      <c r="C3220" s="289" t="s">
        <v>5973</v>
      </c>
      <c r="D3220" s="291" t="s">
        <v>81</v>
      </c>
      <c r="E3220" s="292">
        <v>125.06</v>
      </c>
      <c r="F3220" s="293">
        <v>77.099999999999994</v>
      </c>
      <c r="G3220" s="293">
        <v>202.16</v>
      </c>
    </row>
    <row r="3221" spans="1:7" ht="25.5">
      <c r="A3221" s="289" t="s">
        <v>5974</v>
      </c>
      <c r="B3221" s="290"/>
      <c r="C3221" s="289" t="s">
        <v>5975</v>
      </c>
      <c r="D3221" s="291" t="s">
        <v>81</v>
      </c>
      <c r="E3221" s="292">
        <v>180.18</v>
      </c>
      <c r="F3221" s="293">
        <v>82.25</v>
      </c>
      <c r="G3221" s="293">
        <v>262.43</v>
      </c>
    </row>
    <row r="3222" spans="1:7">
      <c r="A3222" s="289" t="s">
        <v>5976</v>
      </c>
      <c r="B3222" s="290"/>
      <c r="C3222" s="289" t="s">
        <v>5977</v>
      </c>
      <c r="D3222" s="291" t="s">
        <v>81</v>
      </c>
      <c r="E3222" s="292">
        <v>171.92</v>
      </c>
      <c r="F3222" s="293">
        <v>85.69</v>
      </c>
      <c r="G3222" s="293">
        <v>257.61</v>
      </c>
    </row>
    <row r="3223" spans="1:7">
      <c r="A3223" s="289" t="s">
        <v>5978</v>
      </c>
      <c r="B3223" s="290"/>
      <c r="C3223" s="289" t="s">
        <v>5979</v>
      </c>
      <c r="D3223" s="291" t="s">
        <v>81</v>
      </c>
      <c r="E3223" s="292">
        <v>237.48</v>
      </c>
      <c r="F3223" s="293">
        <v>90.81</v>
      </c>
      <c r="G3223" s="293">
        <v>328.29</v>
      </c>
    </row>
    <row r="3224" spans="1:7">
      <c r="A3224" s="289" t="s">
        <v>5980</v>
      </c>
      <c r="B3224" s="290"/>
      <c r="C3224" s="289" t="s">
        <v>5981</v>
      </c>
      <c r="D3224" s="291" t="s">
        <v>81</v>
      </c>
      <c r="E3224" s="292">
        <v>340.56</v>
      </c>
      <c r="F3224" s="293">
        <v>94.25</v>
      </c>
      <c r="G3224" s="293">
        <v>434.81</v>
      </c>
    </row>
    <row r="3225" spans="1:7">
      <c r="A3225" s="289" t="s">
        <v>5982</v>
      </c>
      <c r="B3225" s="290"/>
      <c r="C3225" s="289" t="s">
        <v>5983</v>
      </c>
      <c r="D3225" s="291" t="s">
        <v>81</v>
      </c>
      <c r="E3225" s="292">
        <v>504.85</v>
      </c>
      <c r="F3225" s="293">
        <v>102.81</v>
      </c>
      <c r="G3225" s="293">
        <v>607.66</v>
      </c>
    </row>
    <row r="3226" spans="1:7">
      <c r="A3226" s="289" t="s">
        <v>5984</v>
      </c>
      <c r="B3226" s="290"/>
      <c r="C3226" s="289" t="s">
        <v>5985</v>
      </c>
      <c r="D3226" s="291" t="s">
        <v>81</v>
      </c>
      <c r="E3226" s="292">
        <v>510.19</v>
      </c>
      <c r="F3226" s="293">
        <v>113.1</v>
      </c>
      <c r="G3226" s="293">
        <v>623.29</v>
      </c>
    </row>
    <row r="3227" spans="1:7">
      <c r="A3227" s="289" t="s">
        <v>5986</v>
      </c>
      <c r="B3227" s="290"/>
      <c r="C3227" s="289" t="s">
        <v>5987</v>
      </c>
      <c r="D3227" s="291" t="s">
        <v>81</v>
      </c>
      <c r="E3227" s="292">
        <v>674.61</v>
      </c>
      <c r="F3227" s="293">
        <v>119.96</v>
      </c>
      <c r="G3227" s="293">
        <v>794.57</v>
      </c>
    </row>
    <row r="3228" spans="1:7">
      <c r="A3228" s="285" t="s">
        <v>5988</v>
      </c>
      <c r="B3228" s="286" t="s">
        <v>5989</v>
      </c>
      <c r="C3228" s="287"/>
      <c r="D3228" s="288"/>
      <c r="E3228" s="294"/>
      <c r="F3228" s="294"/>
      <c r="G3228" s="294"/>
    </row>
    <row r="3229" spans="1:7">
      <c r="A3229" s="289" t="s">
        <v>5990</v>
      </c>
      <c r="B3229" s="290"/>
      <c r="C3229" s="289" t="s">
        <v>5991</v>
      </c>
      <c r="D3229" s="291" t="s">
        <v>81</v>
      </c>
      <c r="E3229" s="292">
        <v>98.35</v>
      </c>
      <c r="F3229" s="293">
        <v>11.15</v>
      </c>
      <c r="G3229" s="293">
        <v>109.5</v>
      </c>
    </row>
    <row r="3230" spans="1:7">
      <c r="A3230" s="289" t="s">
        <v>5992</v>
      </c>
      <c r="B3230" s="290"/>
      <c r="C3230" s="289" t="s">
        <v>5993</v>
      </c>
      <c r="D3230" s="291" t="s">
        <v>81</v>
      </c>
      <c r="E3230" s="292">
        <v>121.07</v>
      </c>
      <c r="F3230" s="293">
        <v>16.73</v>
      </c>
      <c r="G3230" s="293">
        <v>137.80000000000001</v>
      </c>
    </row>
    <row r="3231" spans="1:7">
      <c r="A3231" s="289" t="s">
        <v>5994</v>
      </c>
      <c r="B3231" s="290"/>
      <c r="C3231" s="289" t="s">
        <v>5995</v>
      </c>
      <c r="D3231" s="291" t="s">
        <v>81</v>
      </c>
      <c r="E3231" s="292">
        <v>158.13</v>
      </c>
      <c r="F3231" s="293">
        <v>19.52</v>
      </c>
      <c r="G3231" s="293">
        <v>177.65</v>
      </c>
    </row>
    <row r="3232" spans="1:7">
      <c r="A3232" s="289" t="s">
        <v>5996</v>
      </c>
      <c r="B3232" s="290"/>
      <c r="C3232" s="289" t="s">
        <v>5997</v>
      </c>
      <c r="D3232" s="291" t="s">
        <v>81</v>
      </c>
      <c r="E3232" s="292">
        <v>223.82</v>
      </c>
      <c r="F3232" s="293">
        <v>22.3</v>
      </c>
      <c r="G3232" s="293">
        <v>246.12</v>
      </c>
    </row>
    <row r="3233" spans="1:7">
      <c r="A3233" s="289" t="s">
        <v>5998</v>
      </c>
      <c r="B3233" s="290"/>
      <c r="C3233" s="289" t="s">
        <v>5999</v>
      </c>
      <c r="D3233" s="291" t="s">
        <v>81</v>
      </c>
      <c r="E3233" s="292">
        <v>275.52</v>
      </c>
      <c r="F3233" s="293">
        <v>27.88</v>
      </c>
      <c r="G3233" s="293">
        <v>303.39999999999998</v>
      </c>
    </row>
    <row r="3234" spans="1:7">
      <c r="A3234" s="289" t="s">
        <v>6000</v>
      </c>
      <c r="B3234" s="290"/>
      <c r="C3234" s="289" t="s">
        <v>6001</v>
      </c>
      <c r="D3234" s="291" t="s">
        <v>81</v>
      </c>
      <c r="E3234" s="292">
        <v>348.01</v>
      </c>
      <c r="F3234" s="293">
        <v>33.46</v>
      </c>
      <c r="G3234" s="293">
        <v>381.47</v>
      </c>
    </row>
    <row r="3235" spans="1:7">
      <c r="A3235" s="289" t="s">
        <v>6002</v>
      </c>
      <c r="B3235" s="290"/>
      <c r="C3235" s="289" t="s">
        <v>6003</v>
      </c>
      <c r="D3235" s="291" t="s">
        <v>81</v>
      </c>
      <c r="E3235" s="292">
        <v>391.27</v>
      </c>
      <c r="F3235" s="293">
        <v>41.82</v>
      </c>
      <c r="G3235" s="293">
        <v>433.09</v>
      </c>
    </row>
    <row r="3236" spans="1:7">
      <c r="A3236" s="289" t="s">
        <v>6004</v>
      </c>
      <c r="B3236" s="290"/>
      <c r="C3236" s="289" t="s">
        <v>6005</v>
      </c>
      <c r="D3236" s="291" t="s">
        <v>81</v>
      </c>
      <c r="E3236" s="292">
        <v>560.87</v>
      </c>
      <c r="F3236" s="293">
        <v>83.64</v>
      </c>
      <c r="G3236" s="293">
        <v>644.51</v>
      </c>
    </row>
    <row r="3237" spans="1:7">
      <c r="A3237" s="285" t="s">
        <v>6006</v>
      </c>
      <c r="B3237" s="286" t="s">
        <v>6007</v>
      </c>
      <c r="C3237" s="287"/>
      <c r="D3237" s="288"/>
      <c r="E3237" s="294"/>
      <c r="F3237" s="294"/>
      <c r="G3237" s="294"/>
    </row>
    <row r="3238" spans="1:7">
      <c r="A3238" s="289" t="s">
        <v>6008</v>
      </c>
      <c r="B3238" s="290"/>
      <c r="C3238" s="289" t="s">
        <v>6009</v>
      </c>
      <c r="D3238" s="291" t="s">
        <v>81</v>
      </c>
      <c r="E3238" s="292">
        <v>98.51</v>
      </c>
      <c r="F3238" s="293">
        <v>17.149999999999999</v>
      </c>
      <c r="G3238" s="293">
        <v>115.66</v>
      </c>
    </row>
    <row r="3239" spans="1:7">
      <c r="A3239" s="289" t="s">
        <v>6010</v>
      </c>
      <c r="B3239" s="290"/>
      <c r="C3239" s="289" t="s">
        <v>6011</v>
      </c>
      <c r="D3239" s="291" t="s">
        <v>81</v>
      </c>
      <c r="E3239" s="292">
        <v>124.21</v>
      </c>
      <c r="F3239" s="293">
        <v>17.149999999999999</v>
      </c>
      <c r="G3239" s="293">
        <v>141.36000000000001</v>
      </c>
    </row>
    <row r="3240" spans="1:7">
      <c r="A3240" s="289" t="s">
        <v>6012</v>
      </c>
      <c r="B3240" s="290"/>
      <c r="C3240" s="289" t="s">
        <v>6013</v>
      </c>
      <c r="D3240" s="291" t="s">
        <v>81</v>
      </c>
      <c r="E3240" s="292">
        <v>141.68</v>
      </c>
      <c r="F3240" s="293">
        <v>24.11</v>
      </c>
      <c r="G3240" s="293">
        <v>165.79</v>
      </c>
    </row>
    <row r="3241" spans="1:7">
      <c r="A3241" s="289" t="s">
        <v>6014</v>
      </c>
      <c r="B3241" s="290"/>
      <c r="C3241" s="289" t="s">
        <v>6015</v>
      </c>
      <c r="D3241" s="291" t="s">
        <v>81</v>
      </c>
      <c r="E3241" s="292">
        <v>202.53</v>
      </c>
      <c r="F3241" s="293">
        <v>24.11</v>
      </c>
      <c r="G3241" s="293">
        <v>226.64</v>
      </c>
    </row>
    <row r="3242" spans="1:7">
      <c r="A3242" s="289" t="s">
        <v>6016</v>
      </c>
      <c r="B3242" s="290"/>
      <c r="C3242" s="289" t="s">
        <v>6017</v>
      </c>
      <c r="D3242" s="291" t="s">
        <v>81</v>
      </c>
      <c r="E3242" s="292">
        <v>404.95</v>
      </c>
      <c r="F3242" s="293">
        <v>24.11</v>
      </c>
      <c r="G3242" s="293">
        <v>429.06</v>
      </c>
    </row>
    <row r="3243" spans="1:7" ht="25.5">
      <c r="A3243" s="289" t="s">
        <v>6018</v>
      </c>
      <c r="B3243" s="290"/>
      <c r="C3243" s="289" t="s">
        <v>7967</v>
      </c>
      <c r="D3243" s="291" t="s">
        <v>13</v>
      </c>
      <c r="E3243" s="292">
        <v>69.23</v>
      </c>
      <c r="F3243" s="293">
        <v>13.71</v>
      </c>
      <c r="G3243" s="293">
        <v>82.94</v>
      </c>
    </row>
    <row r="3244" spans="1:7" ht="25.5">
      <c r="A3244" s="289" t="s">
        <v>6019</v>
      </c>
      <c r="B3244" s="290"/>
      <c r="C3244" s="289" t="s">
        <v>7968</v>
      </c>
      <c r="D3244" s="291" t="s">
        <v>13</v>
      </c>
      <c r="E3244" s="292">
        <v>82.77</v>
      </c>
      <c r="F3244" s="293">
        <v>13.71</v>
      </c>
      <c r="G3244" s="293">
        <v>96.48</v>
      </c>
    </row>
    <row r="3245" spans="1:7" ht="25.5">
      <c r="A3245" s="289" t="s">
        <v>6020</v>
      </c>
      <c r="B3245" s="290"/>
      <c r="C3245" s="289" t="s">
        <v>7969</v>
      </c>
      <c r="D3245" s="291" t="s">
        <v>13</v>
      </c>
      <c r="E3245" s="292">
        <v>97.19</v>
      </c>
      <c r="F3245" s="293">
        <v>17.149999999999999</v>
      </c>
      <c r="G3245" s="293">
        <v>114.34</v>
      </c>
    </row>
    <row r="3246" spans="1:7" ht="25.5">
      <c r="A3246" s="289" t="s">
        <v>6021</v>
      </c>
      <c r="B3246" s="290"/>
      <c r="C3246" s="289" t="s">
        <v>7970</v>
      </c>
      <c r="D3246" s="291" t="s">
        <v>13</v>
      </c>
      <c r="E3246" s="292">
        <v>179.47</v>
      </c>
      <c r="F3246" s="293">
        <v>17.149999999999999</v>
      </c>
      <c r="G3246" s="293">
        <v>196.62</v>
      </c>
    </row>
    <row r="3247" spans="1:7" ht="25.5">
      <c r="A3247" s="289" t="s">
        <v>6022</v>
      </c>
      <c r="B3247" s="290"/>
      <c r="C3247" s="289" t="s">
        <v>7971</v>
      </c>
      <c r="D3247" s="291" t="s">
        <v>13</v>
      </c>
      <c r="E3247" s="292">
        <v>294.68</v>
      </c>
      <c r="F3247" s="293">
        <v>17.149999999999999</v>
      </c>
      <c r="G3247" s="293">
        <v>311.83</v>
      </c>
    </row>
    <row r="3248" spans="1:7">
      <c r="A3248" s="289" t="s">
        <v>6023</v>
      </c>
      <c r="B3248" s="290"/>
      <c r="C3248" s="289" t="s">
        <v>6024</v>
      </c>
      <c r="D3248" s="291" t="s">
        <v>262</v>
      </c>
      <c r="E3248" s="292">
        <v>857.82</v>
      </c>
      <c r="F3248" s="293">
        <v>13.71</v>
      </c>
      <c r="G3248" s="293">
        <v>871.53</v>
      </c>
    </row>
    <row r="3249" spans="1:7">
      <c r="A3249" s="289" t="s">
        <v>6025</v>
      </c>
      <c r="B3249" s="290"/>
      <c r="C3249" s="289" t="s">
        <v>6026</v>
      </c>
      <c r="D3249" s="291" t="s">
        <v>262</v>
      </c>
      <c r="E3249" s="292">
        <v>907.37</v>
      </c>
      <c r="F3249" s="293">
        <v>13.71</v>
      </c>
      <c r="G3249" s="293">
        <v>921.08</v>
      </c>
    </row>
    <row r="3250" spans="1:7">
      <c r="A3250" s="289" t="s">
        <v>6027</v>
      </c>
      <c r="B3250" s="290"/>
      <c r="C3250" s="289" t="s">
        <v>6028</v>
      </c>
      <c r="D3250" s="291" t="s">
        <v>262</v>
      </c>
      <c r="E3250" s="292">
        <v>885.74</v>
      </c>
      <c r="F3250" s="293">
        <v>17.149999999999999</v>
      </c>
      <c r="G3250" s="293">
        <v>902.89</v>
      </c>
    </row>
    <row r="3251" spans="1:7">
      <c r="A3251" s="289" t="s">
        <v>6029</v>
      </c>
      <c r="B3251" s="290"/>
      <c r="C3251" s="289" t="s">
        <v>6030</v>
      </c>
      <c r="D3251" s="291" t="s">
        <v>262</v>
      </c>
      <c r="E3251" s="292">
        <v>973.42</v>
      </c>
      <c r="F3251" s="293">
        <v>17.149999999999999</v>
      </c>
      <c r="G3251" s="293">
        <v>990.57</v>
      </c>
    </row>
    <row r="3252" spans="1:7">
      <c r="A3252" s="289" t="s">
        <v>6031</v>
      </c>
      <c r="B3252" s="290"/>
      <c r="C3252" s="289" t="s">
        <v>6032</v>
      </c>
      <c r="D3252" s="291" t="s">
        <v>262</v>
      </c>
      <c r="E3252" s="292">
        <v>1371.52</v>
      </c>
      <c r="F3252" s="293">
        <v>17.149999999999999</v>
      </c>
      <c r="G3252" s="293">
        <v>1388.67</v>
      </c>
    </row>
    <row r="3253" spans="1:7">
      <c r="A3253" s="289" t="s">
        <v>6033</v>
      </c>
      <c r="B3253" s="290"/>
      <c r="C3253" s="289" t="s">
        <v>6034</v>
      </c>
      <c r="D3253" s="291" t="s">
        <v>262</v>
      </c>
      <c r="E3253" s="292">
        <v>1957.81</v>
      </c>
      <c r="F3253" s="293">
        <v>17.149999999999999</v>
      </c>
      <c r="G3253" s="293">
        <v>1974.96</v>
      </c>
    </row>
    <row r="3254" spans="1:7">
      <c r="A3254" s="289" t="s">
        <v>6035</v>
      </c>
      <c r="B3254" s="290"/>
      <c r="C3254" s="289" t="s">
        <v>6036</v>
      </c>
      <c r="D3254" s="291" t="s">
        <v>81</v>
      </c>
      <c r="E3254" s="292">
        <v>249.11</v>
      </c>
      <c r="F3254" s="293">
        <v>24.11</v>
      </c>
      <c r="G3254" s="293">
        <v>273.22000000000003</v>
      </c>
    </row>
    <row r="3255" spans="1:7">
      <c r="A3255" s="289" t="s">
        <v>6037</v>
      </c>
      <c r="B3255" s="290"/>
      <c r="C3255" s="289" t="s">
        <v>6038</v>
      </c>
      <c r="D3255" s="291" t="s">
        <v>81</v>
      </c>
      <c r="E3255" s="292">
        <v>542.52</v>
      </c>
      <c r="F3255" s="293">
        <v>24.11</v>
      </c>
      <c r="G3255" s="293">
        <v>566.63</v>
      </c>
    </row>
    <row r="3256" spans="1:7">
      <c r="A3256" s="289" t="s">
        <v>6039</v>
      </c>
      <c r="B3256" s="290"/>
      <c r="C3256" s="289" t="s">
        <v>6040</v>
      </c>
      <c r="D3256" s="291" t="s">
        <v>13</v>
      </c>
      <c r="E3256" s="292">
        <v>94.81</v>
      </c>
      <c r="F3256" s="293">
        <v>13.71</v>
      </c>
      <c r="G3256" s="293">
        <v>108.52</v>
      </c>
    </row>
    <row r="3257" spans="1:7">
      <c r="A3257" s="289" t="s">
        <v>6041</v>
      </c>
      <c r="B3257" s="290"/>
      <c r="C3257" s="289" t="s">
        <v>6042</v>
      </c>
      <c r="D3257" s="291" t="s">
        <v>13</v>
      </c>
      <c r="E3257" s="292">
        <v>125.02</v>
      </c>
      <c r="F3257" s="293">
        <v>13.71</v>
      </c>
      <c r="G3257" s="293">
        <v>138.72999999999999</v>
      </c>
    </row>
    <row r="3258" spans="1:7">
      <c r="A3258" s="289" t="s">
        <v>6043</v>
      </c>
      <c r="B3258" s="290"/>
      <c r="C3258" s="289" t="s">
        <v>6044</v>
      </c>
      <c r="D3258" s="291" t="s">
        <v>13</v>
      </c>
      <c r="E3258" s="292">
        <v>132.57</v>
      </c>
      <c r="F3258" s="293">
        <v>17.149999999999999</v>
      </c>
      <c r="G3258" s="293">
        <v>149.72</v>
      </c>
    </row>
    <row r="3259" spans="1:7">
      <c r="A3259" s="289" t="s">
        <v>6045</v>
      </c>
      <c r="B3259" s="290"/>
      <c r="C3259" s="289" t="s">
        <v>6046</v>
      </c>
      <c r="D3259" s="291" t="s">
        <v>13</v>
      </c>
      <c r="E3259" s="292">
        <v>219.32</v>
      </c>
      <c r="F3259" s="293">
        <v>17.149999999999999</v>
      </c>
      <c r="G3259" s="293">
        <v>236.47</v>
      </c>
    </row>
    <row r="3260" spans="1:7">
      <c r="A3260" s="289" t="s">
        <v>6047</v>
      </c>
      <c r="B3260" s="290"/>
      <c r="C3260" s="289" t="s">
        <v>6048</v>
      </c>
      <c r="D3260" s="291" t="s">
        <v>13</v>
      </c>
      <c r="E3260" s="292">
        <v>236.37</v>
      </c>
      <c r="F3260" s="293">
        <v>17.149999999999999</v>
      </c>
      <c r="G3260" s="293">
        <v>253.52</v>
      </c>
    </row>
    <row r="3261" spans="1:7">
      <c r="A3261" s="289" t="s">
        <v>6049</v>
      </c>
      <c r="B3261" s="290"/>
      <c r="C3261" s="289" t="s">
        <v>6050</v>
      </c>
      <c r="D3261" s="291" t="s">
        <v>13</v>
      </c>
      <c r="E3261" s="292">
        <v>511.89</v>
      </c>
      <c r="F3261" s="293">
        <v>17.149999999999999</v>
      </c>
      <c r="G3261" s="293">
        <v>529.04</v>
      </c>
    </row>
    <row r="3262" spans="1:7">
      <c r="A3262" s="289" t="s">
        <v>6051</v>
      </c>
      <c r="B3262" s="290"/>
      <c r="C3262" s="289" t="s">
        <v>6052</v>
      </c>
      <c r="D3262" s="291" t="s">
        <v>13</v>
      </c>
      <c r="E3262" s="292">
        <v>114.57</v>
      </c>
      <c r="F3262" s="293">
        <v>13.71</v>
      </c>
      <c r="G3262" s="293">
        <v>128.28</v>
      </c>
    </row>
    <row r="3263" spans="1:7">
      <c r="A3263" s="289" t="s">
        <v>6053</v>
      </c>
      <c r="B3263" s="290"/>
      <c r="C3263" s="289" t="s">
        <v>6054</v>
      </c>
      <c r="D3263" s="291" t="s">
        <v>13</v>
      </c>
      <c r="E3263" s="292">
        <v>127.09</v>
      </c>
      <c r="F3263" s="293">
        <v>13.71</v>
      </c>
      <c r="G3263" s="293">
        <v>140.80000000000001</v>
      </c>
    </row>
    <row r="3264" spans="1:7">
      <c r="A3264" s="289" t="s">
        <v>6055</v>
      </c>
      <c r="B3264" s="290"/>
      <c r="C3264" s="289" t="s">
        <v>6056</v>
      </c>
      <c r="D3264" s="291" t="s">
        <v>13</v>
      </c>
      <c r="E3264" s="292">
        <v>133.27000000000001</v>
      </c>
      <c r="F3264" s="293">
        <v>17.149999999999999</v>
      </c>
      <c r="G3264" s="293">
        <v>150.41999999999999</v>
      </c>
    </row>
    <row r="3265" spans="1:7">
      <c r="A3265" s="289" t="s">
        <v>6057</v>
      </c>
      <c r="B3265" s="290"/>
      <c r="C3265" s="289" t="s">
        <v>6058</v>
      </c>
      <c r="D3265" s="291" t="s">
        <v>13</v>
      </c>
      <c r="E3265" s="292">
        <v>329.43</v>
      </c>
      <c r="F3265" s="293">
        <v>17.149999999999999</v>
      </c>
      <c r="G3265" s="293">
        <v>346.58</v>
      </c>
    </row>
    <row r="3266" spans="1:7">
      <c r="A3266" s="289" t="s">
        <v>6059</v>
      </c>
      <c r="B3266" s="290"/>
      <c r="C3266" s="289" t="s">
        <v>6060</v>
      </c>
      <c r="D3266" s="291" t="s">
        <v>13</v>
      </c>
      <c r="E3266" s="292">
        <v>526.36</v>
      </c>
      <c r="F3266" s="293">
        <v>17.149999999999999</v>
      </c>
      <c r="G3266" s="293">
        <v>543.51</v>
      </c>
    </row>
    <row r="3267" spans="1:7">
      <c r="A3267" s="289" t="s">
        <v>6061</v>
      </c>
      <c r="B3267" s="290"/>
      <c r="C3267" s="289" t="s">
        <v>6062</v>
      </c>
      <c r="D3267" s="291" t="s">
        <v>13</v>
      </c>
      <c r="E3267" s="292">
        <v>163.26</v>
      </c>
      <c r="F3267" s="293">
        <v>13.71</v>
      </c>
      <c r="G3267" s="293">
        <v>176.97</v>
      </c>
    </row>
    <row r="3268" spans="1:7">
      <c r="A3268" s="289" t="s">
        <v>6063</v>
      </c>
      <c r="B3268" s="290"/>
      <c r="C3268" s="289" t="s">
        <v>6064</v>
      </c>
      <c r="D3268" s="291" t="s">
        <v>13</v>
      </c>
      <c r="E3268" s="292">
        <v>190.09</v>
      </c>
      <c r="F3268" s="293">
        <v>13.71</v>
      </c>
      <c r="G3268" s="293">
        <v>203.8</v>
      </c>
    </row>
    <row r="3269" spans="1:7">
      <c r="A3269" s="289" t="s">
        <v>6065</v>
      </c>
      <c r="B3269" s="290"/>
      <c r="C3269" s="289" t="s">
        <v>6066</v>
      </c>
      <c r="D3269" s="291" t="s">
        <v>13</v>
      </c>
      <c r="E3269" s="292">
        <v>204.1</v>
      </c>
      <c r="F3269" s="293">
        <v>13.71</v>
      </c>
      <c r="G3269" s="293">
        <v>217.81</v>
      </c>
    </row>
    <row r="3270" spans="1:7">
      <c r="A3270" s="289" t="s">
        <v>6067</v>
      </c>
      <c r="B3270" s="290"/>
      <c r="C3270" s="289" t="s">
        <v>6068</v>
      </c>
      <c r="D3270" s="291" t="s">
        <v>13</v>
      </c>
      <c r="E3270" s="292">
        <v>244.45</v>
      </c>
      <c r="F3270" s="293">
        <v>17.149999999999999</v>
      </c>
      <c r="G3270" s="293">
        <v>261.60000000000002</v>
      </c>
    </row>
    <row r="3271" spans="1:7">
      <c r="A3271" s="289" t="s">
        <v>6069</v>
      </c>
      <c r="B3271" s="290"/>
      <c r="C3271" s="289" t="s">
        <v>6070</v>
      </c>
      <c r="D3271" s="291" t="s">
        <v>13</v>
      </c>
      <c r="E3271" s="292">
        <v>252.06</v>
      </c>
      <c r="F3271" s="293">
        <v>17.149999999999999</v>
      </c>
      <c r="G3271" s="293">
        <v>269.20999999999998</v>
      </c>
    </row>
    <row r="3272" spans="1:7">
      <c r="A3272" s="289" t="s">
        <v>6071</v>
      </c>
      <c r="B3272" s="290"/>
      <c r="C3272" s="289" t="s">
        <v>6072</v>
      </c>
      <c r="D3272" s="291" t="s">
        <v>13</v>
      </c>
      <c r="E3272" s="292">
        <v>568.51</v>
      </c>
      <c r="F3272" s="293">
        <v>17.149999999999999</v>
      </c>
      <c r="G3272" s="293">
        <v>585.66</v>
      </c>
    </row>
    <row r="3273" spans="1:7" ht="25.5">
      <c r="A3273" s="289" t="s">
        <v>6073</v>
      </c>
      <c r="B3273" s="290"/>
      <c r="C3273" s="289" t="s">
        <v>7972</v>
      </c>
      <c r="D3273" s="291" t="s">
        <v>13</v>
      </c>
      <c r="E3273" s="292">
        <v>167.75</v>
      </c>
      <c r="F3273" s="293">
        <v>17.149999999999999</v>
      </c>
      <c r="G3273" s="293">
        <v>184.9</v>
      </c>
    </row>
    <row r="3274" spans="1:7" ht="25.5">
      <c r="A3274" s="289" t="s">
        <v>6074</v>
      </c>
      <c r="B3274" s="290"/>
      <c r="C3274" s="289" t="s">
        <v>7973</v>
      </c>
      <c r="D3274" s="291" t="s">
        <v>13</v>
      </c>
      <c r="E3274" s="292">
        <v>427.15</v>
      </c>
      <c r="F3274" s="293">
        <v>17.149999999999999</v>
      </c>
      <c r="G3274" s="293">
        <v>444.3</v>
      </c>
    </row>
    <row r="3275" spans="1:7">
      <c r="A3275" s="289" t="s">
        <v>6075</v>
      </c>
      <c r="B3275" s="290"/>
      <c r="C3275" s="289" t="s">
        <v>6076</v>
      </c>
      <c r="D3275" s="291" t="s">
        <v>13</v>
      </c>
      <c r="E3275" s="292">
        <v>125.99</v>
      </c>
      <c r="F3275" s="293">
        <v>13.71</v>
      </c>
      <c r="G3275" s="293">
        <v>139.69999999999999</v>
      </c>
    </row>
    <row r="3276" spans="1:7">
      <c r="A3276" s="289" t="s">
        <v>6077</v>
      </c>
      <c r="B3276" s="290"/>
      <c r="C3276" s="289" t="s">
        <v>6078</v>
      </c>
      <c r="D3276" s="291" t="s">
        <v>13</v>
      </c>
      <c r="E3276" s="292">
        <v>149.25</v>
      </c>
      <c r="F3276" s="293">
        <v>17.149999999999999</v>
      </c>
      <c r="G3276" s="293">
        <v>166.4</v>
      </c>
    </row>
    <row r="3277" spans="1:7">
      <c r="A3277" s="289" t="s">
        <v>6079</v>
      </c>
      <c r="B3277" s="290"/>
      <c r="C3277" s="289" t="s">
        <v>6080</v>
      </c>
      <c r="D3277" s="291" t="s">
        <v>13</v>
      </c>
      <c r="E3277" s="292">
        <v>170.22</v>
      </c>
      <c r="F3277" s="293">
        <v>17.149999999999999</v>
      </c>
      <c r="G3277" s="293">
        <v>187.37</v>
      </c>
    </row>
    <row r="3278" spans="1:7">
      <c r="A3278" s="289" t="s">
        <v>6081</v>
      </c>
      <c r="B3278" s="290"/>
      <c r="C3278" s="289" t="s">
        <v>6082</v>
      </c>
      <c r="D3278" s="291" t="s">
        <v>13</v>
      </c>
      <c r="E3278" s="292">
        <v>170.78</v>
      </c>
      <c r="F3278" s="293">
        <v>17.149999999999999</v>
      </c>
      <c r="G3278" s="293">
        <v>187.93</v>
      </c>
    </row>
    <row r="3279" spans="1:7">
      <c r="A3279" s="289" t="s">
        <v>6083</v>
      </c>
      <c r="B3279" s="290"/>
      <c r="C3279" s="289" t="s">
        <v>6084</v>
      </c>
      <c r="D3279" s="291" t="s">
        <v>13</v>
      </c>
      <c r="E3279" s="292">
        <v>319.02</v>
      </c>
      <c r="F3279" s="293">
        <v>17.149999999999999</v>
      </c>
      <c r="G3279" s="293">
        <v>336.17</v>
      </c>
    </row>
    <row r="3280" spans="1:7">
      <c r="A3280" s="289" t="s">
        <v>6085</v>
      </c>
      <c r="B3280" s="290"/>
      <c r="C3280" s="289" t="s">
        <v>6086</v>
      </c>
      <c r="D3280" s="291" t="s">
        <v>13</v>
      </c>
      <c r="E3280" s="292">
        <v>402.58</v>
      </c>
      <c r="F3280" s="293">
        <v>17.149999999999999</v>
      </c>
      <c r="G3280" s="293">
        <v>419.73</v>
      </c>
    </row>
    <row r="3281" spans="1:7">
      <c r="A3281" s="289" t="s">
        <v>6087</v>
      </c>
      <c r="B3281" s="290"/>
      <c r="C3281" s="289" t="s">
        <v>6088</v>
      </c>
      <c r="D3281" s="291" t="s">
        <v>13</v>
      </c>
      <c r="E3281" s="292">
        <v>417.61</v>
      </c>
      <c r="F3281" s="293">
        <v>17.149999999999999</v>
      </c>
      <c r="G3281" s="293">
        <v>434.76</v>
      </c>
    </row>
    <row r="3282" spans="1:7">
      <c r="A3282" s="289" t="s">
        <v>6089</v>
      </c>
      <c r="B3282" s="290"/>
      <c r="C3282" s="289" t="s">
        <v>6090</v>
      </c>
      <c r="D3282" s="291" t="s">
        <v>13</v>
      </c>
      <c r="E3282" s="292">
        <v>436.43</v>
      </c>
      <c r="F3282" s="293">
        <v>17.149999999999999</v>
      </c>
      <c r="G3282" s="293">
        <v>453.58</v>
      </c>
    </row>
    <row r="3283" spans="1:7">
      <c r="A3283" s="289" t="s">
        <v>6091</v>
      </c>
      <c r="B3283" s="290"/>
      <c r="C3283" s="289" t="s">
        <v>6092</v>
      </c>
      <c r="D3283" s="291" t="s">
        <v>13</v>
      </c>
      <c r="E3283" s="292">
        <v>849.3</v>
      </c>
      <c r="F3283" s="293">
        <v>17.149999999999999</v>
      </c>
      <c r="G3283" s="293">
        <v>866.45</v>
      </c>
    </row>
    <row r="3284" spans="1:7">
      <c r="A3284" s="289" t="s">
        <v>6093</v>
      </c>
      <c r="B3284" s="290"/>
      <c r="C3284" s="289" t="s">
        <v>6094</v>
      </c>
      <c r="D3284" s="291" t="s">
        <v>13</v>
      </c>
      <c r="E3284" s="292">
        <v>413.46</v>
      </c>
      <c r="F3284" s="293">
        <v>13.71</v>
      </c>
      <c r="G3284" s="293">
        <v>427.17</v>
      </c>
    </row>
    <row r="3285" spans="1:7">
      <c r="A3285" s="289" t="s">
        <v>6095</v>
      </c>
      <c r="B3285" s="290"/>
      <c r="C3285" s="289" t="s">
        <v>6096</v>
      </c>
      <c r="D3285" s="291" t="s">
        <v>13</v>
      </c>
      <c r="E3285" s="292">
        <v>526.76</v>
      </c>
      <c r="F3285" s="293">
        <v>17.149999999999999</v>
      </c>
      <c r="G3285" s="293">
        <v>543.91</v>
      </c>
    </row>
    <row r="3286" spans="1:7">
      <c r="A3286" s="289" t="s">
        <v>6097</v>
      </c>
      <c r="B3286" s="290"/>
      <c r="C3286" s="289" t="s">
        <v>6098</v>
      </c>
      <c r="D3286" s="291" t="s">
        <v>13</v>
      </c>
      <c r="E3286" s="292">
        <v>733.06</v>
      </c>
      <c r="F3286" s="293">
        <v>17.149999999999999</v>
      </c>
      <c r="G3286" s="293">
        <v>750.21</v>
      </c>
    </row>
    <row r="3287" spans="1:7">
      <c r="A3287" s="289" t="s">
        <v>6099</v>
      </c>
      <c r="B3287" s="290"/>
      <c r="C3287" s="289" t="s">
        <v>6100</v>
      </c>
      <c r="D3287" s="291" t="s">
        <v>13</v>
      </c>
      <c r="E3287" s="292">
        <v>1084.47</v>
      </c>
      <c r="F3287" s="293">
        <v>17.149999999999999</v>
      </c>
      <c r="G3287" s="293">
        <v>1101.6199999999999</v>
      </c>
    </row>
    <row r="3288" spans="1:7">
      <c r="A3288" s="289" t="s">
        <v>6101</v>
      </c>
      <c r="B3288" s="290"/>
      <c r="C3288" s="289" t="s">
        <v>6102</v>
      </c>
      <c r="D3288" s="291" t="s">
        <v>13</v>
      </c>
      <c r="E3288" s="292">
        <v>1975.89</v>
      </c>
      <c r="F3288" s="293">
        <v>17.149999999999999</v>
      </c>
      <c r="G3288" s="293">
        <v>1993.04</v>
      </c>
    </row>
    <row r="3289" spans="1:7" ht="25.5">
      <c r="A3289" s="289" t="s">
        <v>6103</v>
      </c>
      <c r="B3289" s="290"/>
      <c r="C3289" s="289" t="s">
        <v>6104</v>
      </c>
      <c r="D3289" s="291" t="s">
        <v>13</v>
      </c>
      <c r="E3289" s="292">
        <v>325.39999999999998</v>
      </c>
      <c r="F3289" s="293">
        <v>13.71</v>
      </c>
      <c r="G3289" s="293">
        <v>339.11</v>
      </c>
    </row>
    <row r="3290" spans="1:7" ht="25.5">
      <c r="A3290" s="289" t="s">
        <v>6105</v>
      </c>
      <c r="B3290" s="290"/>
      <c r="C3290" s="289" t="s">
        <v>6106</v>
      </c>
      <c r="D3290" s="291" t="s">
        <v>13</v>
      </c>
      <c r="E3290" s="292">
        <v>355.37</v>
      </c>
      <c r="F3290" s="293">
        <v>13.71</v>
      </c>
      <c r="G3290" s="293">
        <v>369.08</v>
      </c>
    </row>
    <row r="3291" spans="1:7" ht="25.5">
      <c r="A3291" s="289" t="s">
        <v>6107</v>
      </c>
      <c r="B3291" s="290"/>
      <c r="C3291" s="289" t="s">
        <v>6108</v>
      </c>
      <c r="D3291" s="291" t="s">
        <v>13</v>
      </c>
      <c r="E3291" s="292">
        <v>440.11</v>
      </c>
      <c r="F3291" s="293">
        <v>17.149999999999999</v>
      </c>
      <c r="G3291" s="293">
        <v>457.26</v>
      </c>
    </row>
    <row r="3292" spans="1:7" ht="25.5">
      <c r="A3292" s="289" t="s">
        <v>6109</v>
      </c>
      <c r="B3292" s="290"/>
      <c r="C3292" s="289" t="s">
        <v>6110</v>
      </c>
      <c r="D3292" s="291" t="s">
        <v>13</v>
      </c>
      <c r="E3292" s="292">
        <v>568.76</v>
      </c>
      <c r="F3292" s="293">
        <v>17.149999999999999</v>
      </c>
      <c r="G3292" s="293">
        <v>585.91</v>
      </c>
    </row>
    <row r="3293" spans="1:7">
      <c r="A3293" s="289" t="s">
        <v>6111</v>
      </c>
      <c r="B3293" s="290"/>
      <c r="C3293" s="289" t="s">
        <v>6112</v>
      </c>
      <c r="D3293" s="291" t="s">
        <v>13</v>
      </c>
      <c r="E3293" s="292">
        <v>215.3</v>
      </c>
      <c r="F3293" s="293">
        <v>17.149999999999999</v>
      </c>
      <c r="G3293" s="293">
        <v>232.45</v>
      </c>
    </row>
    <row r="3294" spans="1:7">
      <c r="A3294" s="289" t="s">
        <v>7974</v>
      </c>
      <c r="B3294" s="290"/>
      <c r="C3294" s="289" t="s">
        <v>7975</v>
      </c>
      <c r="D3294" s="291" t="s">
        <v>13</v>
      </c>
      <c r="E3294" s="292">
        <v>504.51</v>
      </c>
      <c r="F3294" s="293">
        <v>17.149999999999999</v>
      </c>
      <c r="G3294" s="293">
        <v>521.66</v>
      </c>
    </row>
    <row r="3295" spans="1:7">
      <c r="A3295" s="289" t="s">
        <v>6113</v>
      </c>
      <c r="B3295" s="290"/>
      <c r="C3295" s="289" t="s">
        <v>6114</v>
      </c>
      <c r="D3295" s="291" t="s">
        <v>13</v>
      </c>
      <c r="E3295" s="292">
        <v>449.89</v>
      </c>
      <c r="F3295" s="293">
        <v>17.149999999999999</v>
      </c>
      <c r="G3295" s="293">
        <v>467.04</v>
      </c>
    </row>
    <row r="3296" spans="1:7">
      <c r="A3296" s="289" t="s">
        <v>6115</v>
      </c>
      <c r="B3296" s="290"/>
      <c r="C3296" s="289" t="s">
        <v>6116</v>
      </c>
      <c r="D3296" s="291" t="s">
        <v>13</v>
      </c>
      <c r="E3296" s="292">
        <v>661.4</v>
      </c>
      <c r="F3296" s="293">
        <v>17.149999999999999</v>
      </c>
      <c r="G3296" s="293">
        <v>678.55</v>
      </c>
    </row>
    <row r="3297" spans="1:7">
      <c r="A3297" s="289" t="s">
        <v>6117</v>
      </c>
      <c r="B3297" s="290"/>
      <c r="C3297" s="289" t="s">
        <v>6118</v>
      </c>
      <c r="D3297" s="291" t="s">
        <v>13</v>
      </c>
      <c r="E3297" s="292">
        <v>1388.2</v>
      </c>
      <c r="F3297" s="293">
        <v>17.149999999999999</v>
      </c>
      <c r="G3297" s="293">
        <v>1405.35</v>
      </c>
    </row>
    <row r="3298" spans="1:7">
      <c r="A3298" s="289" t="s">
        <v>6119</v>
      </c>
      <c r="B3298" s="290"/>
      <c r="C3298" s="289" t="s">
        <v>6120</v>
      </c>
      <c r="D3298" s="291" t="s">
        <v>13</v>
      </c>
      <c r="E3298" s="292">
        <v>2523.19</v>
      </c>
      <c r="F3298" s="293">
        <v>17.149999999999999</v>
      </c>
      <c r="G3298" s="293">
        <v>2540.34</v>
      </c>
    </row>
    <row r="3299" spans="1:7">
      <c r="A3299" s="285" t="s">
        <v>6121</v>
      </c>
      <c r="B3299" s="286" t="s">
        <v>6122</v>
      </c>
      <c r="C3299" s="287"/>
      <c r="D3299" s="288"/>
      <c r="E3299" s="294"/>
      <c r="F3299" s="294"/>
      <c r="G3299" s="294"/>
    </row>
    <row r="3300" spans="1:7">
      <c r="A3300" s="289" t="s">
        <v>6123</v>
      </c>
      <c r="B3300" s="290"/>
      <c r="C3300" s="289" t="s">
        <v>6124</v>
      </c>
      <c r="D3300" s="291" t="s">
        <v>81</v>
      </c>
      <c r="E3300" s="292">
        <v>5.14</v>
      </c>
      <c r="F3300" s="293">
        <v>5.66</v>
      </c>
      <c r="G3300" s="293">
        <v>10.8</v>
      </c>
    </row>
    <row r="3301" spans="1:7">
      <c r="A3301" s="289" t="s">
        <v>6125</v>
      </c>
      <c r="B3301" s="290"/>
      <c r="C3301" s="289" t="s">
        <v>6126</v>
      </c>
      <c r="D3301" s="291" t="s">
        <v>81</v>
      </c>
      <c r="E3301" s="292">
        <v>6.97</v>
      </c>
      <c r="F3301" s="293">
        <v>5.66</v>
      </c>
      <c r="G3301" s="293">
        <v>12.63</v>
      </c>
    </row>
    <row r="3302" spans="1:7">
      <c r="A3302" s="289" t="s">
        <v>6127</v>
      </c>
      <c r="B3302" s="290"/>
      <c r="C3302" s="289" t="s">
        <v>6128</v>
      </c>
      <c r="D3302" s="291" t="s">
        <v>81</v>
      </c>
      <c r="E3302" s="292">
        <v>9.5399999999999991</v>
      </c>
      <c r="F3302" s="293">
        <v>5.66</v>
      </c>
      <c r="G3302" s="293">
        <v>15.2</v>
      </c>
    </row>
    <row r="3303" spans="1:7">
      <c r="A3303" s="289" t="s">
        <v>6129</v>
      </c>
      <c r="B3303" s="290"/>
      <c r="C3303" s="289" t="s">
        <v>6130</v>
      </c>
      <c r="D3303" s="291" t="s">
        <v>81</v>
      </c>
      <c r="E3303" s="292">
        <v>11.11</v>
      </c>
      <c r="F3303" s="293">
        <v>8.56</v>
      </c>
      <c r="G3303" s="293">
        <v>19.670000000000002</v>
      </c>
    </row>
    <row r="3304" spans="1:7">
      <c r="A3304" s="289" t="s">
        <v>6131</v>
      </c>
      <c r="B3304" s="290"/>
      <c r="C3304" s="289" t="s">
        <v>6132</v>
      </c>
      <c r="D3304" s="291" t="s">
        <v>81</v>
      </c>
      <c r="E3304" s="292">
        <v>15.1</v>
      </c>
      <c r="F3304" s="293">
        <v>8.56</v>
      </c>
      <c r="G3304" s="293">
        <v>23.66</v>
      </c>
    </row>
    <row r="3305" spans="1:7">
      <c r="A3305" s="289" t="s">
        <v>6133</v>
      </c>
      <c r="B3305" s="290"/>
      <c r="C3305" s="289" t="s">
        <v>6134</v>
      </c>
      <c r="D3305" s="291" t="s">
        <v>81</v>
      </c>
      <c r="E3305" s="292">
        <v>19.04</v>
      </c>
      <c r="F3305" s="293">
        <v>8.56</v>
      </c>
      <c r="G3305" s="293">
        <v>27.6</v>
      </c>
    </row>
    <row r="3306" spans="1:7">
      <c r="A3306" s="289" t="s">
        <v>6135</v>
      </c>
      <c r="B3306" s="290"/>
      <c r="C3306" s="289" t="s">
        <v>6136</v>
      </c>
      <c r="D3306" s="291" t="s">
        <v>81</v>
      </c>
      <c r="E3306" s="292">
        <v>22.69</v>
      </c>
      <c r="F3306" s="293">
        <v>8.56</v>
      </c>
      <c r="G3306" s="293">
        <v>31.25</v>
      </c>
    </row>
    <row r="3307" spans="1:7">
      <c r="A3307" s="285" t="s">
        <v>6137</v>
      </c>
      <c r="B3307" s="286" t="s">
        <v>6138</v>
      </c>
      <c r="C3307" s="287"/>
      <c r="D3307" s="288"/>
      <c r="E3307" s="294"/>
      <c r="F3307" s="294"/>
      <c r="G3307" s="294"/>
    </row>
    <row r="3308" spans="1:7" ht="25.5">
      <c r="A3308" s="289" t="s">
        <v>6139</v>
      </c>
      <c r="B3308" s="290"/>
      <c r="C3308" s="289" t="s">
        <v>6140</v>
      </c>
      <c r="D3308" s="291" t="s">
        <v>81</v>
      </c>
      <c r="E3308" s="292">
        <v>29.75</v>
      </c>
      <c r="F3308" s="293">
        <v>12.34</v>
      </c>
      <c r="G3308" s="293">
        <v>42.09</v>
      </c>
    </row>
    <row r="3309" spans="1:7" ht="25.5">
      <c r="A3309" s="289" t="s">
        <v>6141</v>
      </c>
      <c r="B3309" s="290"/>
      <c r="C3309" s="289" t="s">
        <v>6142</v>
      </c>
      <c r="D3309" s="291" t="s">
        <v>81</v>
      </c>
      <c r="E3309" s="292">
        <v>39.479999999999997</v>
      </c>
      <c r="F3309" s="293">
        <v>12.34</v>
      </c>
      <c r="G3309" s="293">
        <v>51.82</v>
      </c>
    </row>
    <row r="3310" spans="1:7" ht="25.5">
      <c r="A3310" s="289" t="s">
        <v>6143</v>
      </c>
      <c r="B3310" s="290"/>
      <c r="C3310" s="289" t="s">
        <v>6144</v>
      </c>
      <c r="D3310" s="291" t="s">
        <v>81</v>
      </c>
      <c r="E3310" s="292">
        <v>52.7</v>
      </c>
      <c r="F3310" s="293">
        <v>12.34</v>
      </c>
      <c r="G3310" s="293">
        <v>65.040000000000006</v>
      </c>
    </row>
    <row r="3311" spans="1:7" ht="25.5">
      <c r="A3311" s="289" t="s">
        <v>6145</v>
      </c>
      <c r="B3311" s="290"/>
      <c r="C3311" s="289" t="s">
        <v>6146</v>
      </c>
      <c r="D3311" s="291" t="s">
        <v>81</v>
      </c>
      <c r="E3311" s="292">
        <v>58.31</v>
      </c>
      <c r="F3311" s="293">
        <v>12.34</v>
      </c>
      <c r="G3311" s="293">
        <v>70.650000000000006</v>
      </c>
    </row>
    <row r="3312" spans="1:7" ht="25.5">
      <c r="A3312" s="289" t="s">
        <v>6147</v>
      </c>
      <c r="B3312" s="290"/>
      <c r="C3312" s="289" t="s">
        <v>6148</v>
      </c>
      <c r="D3312" s="291" t="s">
        <v>81</v>
      </c>
      <c r="E3312" s="292">
        <v>76.040000000000006</v>
      </c>
      <c r="F3312" s="293">
        <v>12.34</v>
      </c>
      <c r="G3312" s="293">
        <v>88.38</v>
      </c>
    </row>
    <row r="3313" spans="1:7" ht="25.5">
      <c r="A3313" s="289" t="s">
        <v>6149</v>
      </c>
      <c r="B3313" s="290"/>
      <c r="C3313" s="289" t="s">
        <v>6150</v>
      </c>
      <c r="D3313" s="291" t="s">
        <v>81</v>
      </c>
      <c r="E3313" s="292">
        <v>87.32</v>
      </c>
      <c r="F3313" s="293">
        <v>12.34</v>
      </c>
      <c r="G3313" s="293">
        <v>99.66</v>
      </c>
    </row>
    <row r="3314" spans="1:7" ht="25.5">
      <c r="A3314" s="289" t="s">
        <v>6151</v>
      </c>
      <c r="B3314" s="290"/>
      <c r="C3314" s="289" t="s">
        <v>6152</v>
      </c>
      <c r="D3314" s="291" t="s">
        <v>81</v>
      </c>
      <c r="E3314" s="292">
        <v>99.03</v>
      </c>
      <c r="F3314" s="293">
        <v>12.34</v>
      </c>
      <c r="G3314" s="293">
        <v>111.37</v>
      </c>
    </row>
    <row r="3315" spans="1:7" ht="25.5">
      <c r="A3315" s="289" t="s">
        <v>6153</v>
      </c>
      <c r="B3315" s="290"/>
      <c r="C3315" s="289" t="s">
        <v>6154</v>
      </c>
      <c r="D3315" s="291" t="s">
        <v>81</v>
      </c>
      <c r="E3315" s="292">
        <v>103.63</v>
      </c>
      <c r="F3315" s="293">
        <v>12.34</v>
      </c>
      <c r="G3315" s="293">
        <v>115.97</v>
      </c>
    </row>
    <row r="3316" spans="1:7" ht="25.5">
      <c r="A3316" s="289" t="s">
        <v>6155</v>
      </c>
      <c r="B3316" s="290"/>
      <c r="C3316" s="289" t="s">
        <v>6156</v>
      </c>
      <c r="D3316" s="291" t="s">
        <v>81</v>
      </c>
      <c r="E3316" s="292">
        <v>122.34</v>
      </c>
      <c r="F3316" s="293">
        <v>12.34</v>
      </c>
      <c r="G3316" s="293">
        <v>134.68</v>
      </c>
    </row>
    <row r="3317" spans="1:7" ht="25.5">
      <c r="A3317" s="289" t="s">
        <v>6157</v>
      </c>
      <c r="B3317" s="290"/>
      <c r="C3317" s="289" t="s">
        <v>6158</v>
      </c>
      <c r="D3317" s="291" t="s">
        <v>81</v>
      </c>
      <c r="E3317" s="292">
        <v>133.75</v>
      </c>
      <c r="F3317" s="293">
        <v>12.34</v>
      </c>
      <c r="G3317" s="293">
        <v>146.09</v>
      </c>
    </row>
    <row r="3318" spans="1:7" ht="25.5">
      <c r="A3318" s="289" t="s">
        <v>6159</v>
      </c>
      <c r="B3318" s="290"/>
      <c r="C3318" s="289" t="s">
        <v>6160</v>
      </c>
      <c r="D3318" s="291" t="s">
        <v>81</v>
      </c>
      <c r="E3318" s="292">
        <v>145.66999999999999</v>
      </c>
      <c r="F3318" s="293">
        <v>12.34</v>
      </c>
      <c r="G3318" s="293">
        <v>158.01</v>
      </c>
    </row>
    <row r="3319" spans="1:7">
      <c r="A3319" s="285" t="s">
        <v>6161</v>
      </c>
      <c r="B3319" s="286" t="s">
        <v>6162</v>
      </c>
      <c r="C3319" s="287"/>
      <c r="D3319" s="288"/>
      <c r="E3319" s="294"/>
      <c r="F3319" s="294"/>
      <c r="G3319" s="294"/>
    </row>
    <row r="3320" spans="1:7" ht="25.5">
      <c r="A3320" s="289" t="s">
        <v>6163</v>
      </c>
      <c r="B3320" s="290"/>
      <c r="C3320" s="289" t="s">
        <v>6164</v>
      </c>
      <c r="D3320" s="291" t="s">
        <v>81</v>
      </c>
      <c r="E3320" s="292">
        <v>32.61</v>
      </c>
      <c r="F3320" s="293">
        <v>12.06</v>
      </c>
      <c r="G3320" s="293">
        <v>44.67</v>
      </c>
    </row>
    <row r="3321" spans="1:7" ht="25.5">
      <c r="A3321" s="289" t="s">
        <v>6165</v>
      </c>
      <c r="B3321" s="290"/>
      <c r="C3321" s="289" t="s">
        <v>6166</v>
      </c>
      <c r="D3321" s="291" t="s">
        <v>81</v>
      </c>
      <c r="E3321" s="292">
        <v>39.17</v>
      </c>
      <c r="F3321" s="293">
        <v>12.06</v>
      </c>
      <c r="G3321" s="293">
        <v>51.23</v>
      </c>
    </row>
    <row r="3322" spans="1:7" ht="25.5">
      <c r="A3322" s="289" t="s">
        <v>6167</v>
      </c>
      <c r="B3322" s="290"/>
      <c r="C3322" s="289" t="s">
        <v>6168</v>
      </c>
      <c r="D3322" s="291" t="s">
        <v>81</v>
      </c>
      <c r="E3322" s="292">
        <v>42.08</v>
      </c>
      <c r="F3322" s="293">
        <v>12.06</v>
      </c>
      <c r="G3322" s="293">
        <v>54.14</v>
      </c>
    </row>
    <row r="3323" spans="1:7" ht="25.5">
      <c r="A3323" s="289" t="s">
        <v>6169</v>
      </c>
      <c r="B3323" s="290"/>
      <c r="C3323" s="289" t="s">
        <v>6170</v>
      </c>
      <c r="D3323" s="291" t="s">
        <v>81</v>
      </c>
      <c r="E3323" s="292">
        <v>89.12</v>
      </c>
      <c r="F3323" s="293">
        <v>18.09</v>
      </c>
      <c r="G3323" s="293">
        <v>107.21</v>
      </c>
    </row>
    <row r="3324" spans="1:7">
      <c r="A3324" s="289" t="s">
        <v>6171</v>
      </c>
      <c r="B3324" s="290"/>
      <c r="C3324" s="289" t="s">
        <v>6172</v>
      </c>
      <c r="D3324" s="291" t="s">
        <v>13</v>
      </c>
      <c r="E3324" s="292">
        <v>9.3000000000000007</v>
      </c>
      <c r="F3324" s="293">
        <v>7.87</v>
      </c>
      <c r="G3324" s="293">
        <v>17.170000000000002</v>
      </c>
    </row>
    <row r="3325" spans="1:7">
      <c r="A3325" s="289" t="s">
        <v>6173</v>
      </c>
      <c r="B3325" s="290"/>
      <c r="C3325" s="289" t="s">
        <v>6174</v>
      </c>
      <c r="D3325" s="291" t="s">
        <v>13</v>
      </c>
      <c r="E3325" s="292">
        <v>10.52</v>
      </c>
      <c r="F3325" s="293">
        <v>7.87</v>
      </c>
      <c r="G3325" s="293">
        <v>18.39</v>
      </c>
    </row>
    <row r="3326" spans="1:7">
      <c r="A3326" s="289" t="s">
        <v>6175</v>
      </c>
      <c r="B3326" s="290"/>
      <c r="C3326" s="289" t="s">
        <v>6176</v>
      </c>
      <c r="D3326" s="291" t="s">
        <v>13</v>
      </c>
      <c r="E3326" s="292">
        <v>12.8</v>
      </c>
      <c r="F3326" s="293">
        <v>12</v>
      </c>
      <c r="G3326" s="293">
        <v>24.8</v>
      </c>
    </row>
    <row r="3327" spans="1:7">
      <c r="A3327" s="289" t="s">
        <v>6177</v>
      </c>
      <c r="B3327" s="290"/>
      <c r="C3327" s="289" t="s">
        <v>6178</v>
      </c>
      <c r="D3327" s="291" t="s">
        <v>13</v>
      </c>
      <c r="E3327" s="292">
        <v>26.1</v>
      </c>
      <c r="F3327" s="293">
        <v>13.71</v>
      </c>
      <c r="G3327" s="293">
        <v>39.81</v>
      </c>
    </row>
    <row r="3328" spans="1:7">
      <c r="A3328" s="289" t="s">
        <v>6179</v>
      </c>
      <c r="B3328" s="290"/>
      <c r="C3328" s="289" t="s">
        <v>6180</v>
      </c>
      <c r="D3328" s="291" t="s">
        <v>13</v>
      </c>
      <c r="E3328" s="292">
        <v>9.26</v>
      </c>
      <c r="F3328" s="293">
        <v>7.87</v>
      </c>
      <c r="G3328" s="293">
        <v>17.13</v>
      </c>
    </row>
    <row r="3329" spans="1:7">
      <c r="A3329" s="289" t="s">
        <v>6181</v>
      </c>
      <c r="B3329" s="290"/>
      <c r="C3329" s="289" t="s">
        <v>6182</v>
      </c>
      <c r="D3329" s="291" t="s">
        <v>13</v>
      </c>
      <c r="E3329" s="292">
        <v>11.76</v>
      </c>
      <c r="F3329" s="293">
        <v>7.87</v>
      </c>
      <c r="G3329" s="293">
        <v>19.63</v>
      </c>
    </row>
    <row r="3330" spans="1:7">
      <c r="A3330" s="289" t="s">
        <v>6183</v>
      </c>
      <c r="B3330" s="290"/>
      <c r="C3330" s="289" t="s">
        <v>6184</v>
      </c>
      <c r="D3330" s="291" t="s">
        <v>13</v>
      </c>
      <c r="E3330" s="292">
        <v>14.43</v>
      </c>
      <c r="F3330" s="293">
        <v>12</v>
      </c>
      <c r="G3330" s="293">
        <v>26.43</v>
      </c>
    </row>
    <row r="3331" spans="1:7" ht="25.5">
      <c r="A3331" s="289" t="s">
        <v>6185</v>
      </c>
      <c r="B3331" s="290"/>
      <c r="C3331" s="289" t="s">
        <v>6186</v>
      </c>
      <c r="D3331" s="291" t="s">
        <v>13</v>
      </c>
      <c r="E3331" s="292">
        <v>32.21</v>
      </c>
      <c r="F3331" s="293">
        <v>13.71</v>
      </c>
      <c r="G3331" s="293">
        <v>45.92</v>
      </c>
    </row>
    <row r="3332" spans="1:7">
      <c r="A3332" s="289" t="s">
        <v>6187</v>
      </c>
      <c r="B3332" s="290"/>
      <c r="C3332" s="289" t="s">
        <v>6188</v>
      </c>
      <c r="D3332" s="291" t="s">
        <v>13</v>
      </c>
      <c r="E3332" s="292">
        <v>10.14</v>
      </c>
      <c r="F3332" s="293">
        <v>7.87</v>
      </c>
      <c r="G3332" s="293">
        <v>18.010000000000002</v>
      </c>
    </row>
    <row r="3333" spans="1:7">
      <c r="A3333" s="289" t="s">
        <v>6189</v>
      </c>
      <c r="B3333" s="290"/>
      <c r="C3333" s="289" t="s">
        <v>6190</v>
      </c>
      <c r="D3333" s="291" t="s">
        <v>13</v>
      </c>
      <c r="E3333" s="292">
        <v>11.76</v>
      </c>
      <c r="F3333" s="293">
        <v>7.87</v>
      </c>
      <c r="G3333" s="293">
        <v>19.63</v>
      </c>
    </row>
    <row r="3334" spans="1:7">
      <c r="A3334" s="289" t="s">
        <v>6191</v>
      </c>
      <c r="B3334" s="290"/>
      <c r="C3334" s="289" t="s">
        <v>6192</v>
      </c>
      <c r="D3334" s="291" t="s">
        <v>13</v>
      </c>
      <c r="E3334" s="292">
        <v>13.63</v>
      </c>
      <c r="F3334" s="293">
        <v>12</v>
      </c>
      <c r="G3334" s="293">
        <v>25.63</v>
      </c>
    </row>
    <row r="3335" spans="1:7">
      <c r="A3335" s="289" t="s">
        <v>6193</v>
      </c>
      <c r="B3335" s="290"/>
      <c r="C3335" s="289" t="s">
        <v>6194</v>
      </c>
      <c r="D3335" s="291" t="s">
        <v>13</v>
      </c>
      <c r="E3335" s="292">
        <v>25.8</v>
      </c>
      <c r="F3335" s="293">
        <v>13.71</v>
      </c>
      <c r="G3335" s="293">
        <v>39.51</v>
      </c>
    </row>
    <row r="3336" spans="1:7" ht="25.5">
      <c r="A3336" s="289" t="s">
        <v>6195</v>
      </c>
      <c r="B3336" s="290"/>
      <c r="C3336" s="289" t="s">
        <v>6196</v>
      </c>
      <c r="D3336" s="291" t="s">
        <v>13</v>
      </c>
      <c r="E3336" s="292">
        <v>7.86</v>
      </c>
      <c r="F3336" s="293">
        <v>7.87</v>
      </c>
      <c r="G3336" s="293">
        <v>15.73</v>
      </c>
    </row>
    <row r="3337" spans="1:7" ht="25.5">
      <c r="A3337" s="289" t="s">
        <v>6197</v>
      </c>
      <c r="B3337" s="290"/>
      <c r="C3337" s="289" t="s">
        <v>6198</v>
      </c>
      <c r="D3337" s="291" t="s">
        <v>13</v>
      </c>
      <c r="E3337" s="292">
        <v>11.66</v>
      </c>
      <c r="F3337" s="293">
        <v>12</v>
      </c>
      <c r="G3337" s="293">
        <v>23.66</v>
      </c>
    </row>
    <row r="3338" spans="1:7" ht="25.5">
      <c r="A3338" s="289" t="s">
        <v>6199</v>
      </c>
      <c r="B3338" s="290"/>
      <c r="C3338" s="289" t="s">
        <v>6200</v>
      </c>
      <c r="D3338" s="291" t="s">
        <v>13</v>
      </c>
      <c r="E3338" s="292">
        <v>21.93</v>
      </c>
      <c r="F3338" s="293">
        <v>13.71</v>
      </c>
      <c r="G3338" s="293">
        <v>35.64</v>
      </c>
    </row>
    <row r="3339" spans="1:7" ht="25.5">
      <c r="A3339" s="289" t="s">
        <v>6201</v>
      </c>
      <c r="B3339" s="290"/>
      <c r="C3339" s="289" t="s">
        <v>6202</v>
      </c>
      <c r="D3339" s="291" t="s">
        <v>13</v>
      </c>
      <c r="E3339" s="292">
        <v>28.43</v>
      </c>
      <c r="F3339" s="293">
        <v>7.87</v>
      </c>
      <c r="G3339" s="293">
        <v>36.299999999999997</v>
      </c>
    </row>
    <row r="3340" spans="1:7" ht="25.5">
      <c r="A3340" s="289" t="s">
        <v>6203</v>
      </c>
      <c r="B3340" s="290"/>
      <c r="C3340" s="289" t="s">
        <v>6204</v>
      </c>
      <c r="D3340" s="291" t="s">
        <v>13</v>
      </c>
      <c r="E3340" s="292">
        <v>36.69</v>
      </c>
      <c r="F3340" s="293">
        <v>12</v>
      </c>
      <c r="G3340" s="293">
        <v>48.69</v>
      </c>
    </row>
    <row r="3341" spans="1:7" ht="25.5">
      <c r="A3341" s="289" t="s">
        <v>6205</v>
      </c>
      <c r="B3341" s="290"/>
      <c r="C3341" s="289" t="s">
        <v>6206</v>
      </c>
      <c r="D3341" s="291" t="s">
        <v>13</v>
      </c>
      <c r="E3341" s="292">
        <v>57.71</v>
      </c>
      <c r="F3341" s="293">
        <v>13.71</v>
      </c>
      <c r="G3341" s="293">
        <v>71.42</v>
      </c>
    </row>
    <row r="3342" spans="1:7" ht="25.5">
      <c r="A3342" s="289" t="s">
        <v>6207</v>
      </c>
      <c r="B3342" s="290"/>
      <c r="C3342" s="289" t="s">
        <v>6208</v>
      </c>
      <c r="D3342" s="291" t="s">
        <v>13</v>
      </c>
      <c r="E3342" s="292">
        <v>52.15</v>
      </c>
      <c r="F3342" s="293">
        <v>13.71</v>
      </c>
      <c r="G3342" s="293">
        <v>65.86</v>
      </c>
    </row>
    <row r="3343" spans="1:7" ht="25.5">
      <c r="A3343" s="289" t="s">
        <v>6209</v>
      </c>
      <c r="B3343" s="290"/>
      <c r="C3343" s="289" t="s">
        <v>7976</v>
      </c>
      <c r="D3343" s="291" t="s">
        <v>13</v>
      </c>
      <c r="E3343" s="292">
        <v>151.72</v>
      </c>
      <c r="F3343" s="293">
        <v>12</v>
      </c>
      <c r="G3343" s="293">
        <v>163.72</v>
      </c>
    </row>
    <row r="3344" spans="1:7" ht="25.5">
      <c r="A3344" s="289" t="s">
        <v>6210</v>
      </c>
      <c r="B3344" s="290"/>
      <c r="C3344" s="289" t="s">
        <v>6211</v>
      </c>
      <c r="D3344" s="291" t="s">
        <v>13</v>
      </c>
      <c r="E3344" s="292">
        <v>24.15</v>
      </c>
      <c r="F3344" s="293">
        <v>7.87</v>
      </c>
      <c r="G3344" s="293">
        <v>32.020000000000003</v>
      </c>
    </row>
    <row r="3345" spans="1:7" ht="25.5">
      <c r="A3345" s="289" t="s">
        <v>6212</v>
      </c>
      <c r="B3345" s="290"/>
      <c r="C3345" s="289" t="s">
        <v>6213</v>
      </c>
      <c r="D3345" s="291" t="s">
        <v>13</v>
      </c>
      <c r="E3345" s="292">
        <v>25.18</v>
      </c>
      <c r="F3345" s="293">
        <v>12</v>
      </c>
      <c r="G3345" s="293">
        <v>37.18</v>
      </c>
    </row>
    <row r="3346" spans="1:7" ht="25.5">
      <c r="A3346" s="289" t="s">
        <v>6214</v>
      </c>
      <c r="B3346" s="290"/>
      <c r="C3346" s="289" t="s">
        <v>6215</v>
      </c>
      <c r="D3346" s="291" t="s">
        <v>13</v>
      </c>
      <c r="E3346" s="292">
        <v>49.58</v>
      </c>
      <c r="F3346" s="293">
        <v>13.71</v>
      </c>
      <c r="G3346" s="293">
        <v>63.29</v>
      </c>
    </row>
    <row r="3347" spans="1:7" ht="25.5">
      <c r="A3347" s="289" t="s">
        <v>6216</v>
      </c>
      <c r="B3347" s="290"/>
      <c r="C3347" s="289" t="s">
        <v>6217</v>
      </c>
      <c r="D3347" s="291" t="s">
        <v>13</v>
      </c>
      <c r="E3347" s="292">
        <v>20.67</v>
      </c>
      <c r="F3347" s="293">
        <v>12</v>
      </c>
      <c r="G3347" s="293">
        <v>32.67</v>
      </c>
    </row>
    <row r="3348" spans="1:7" ht="25.5">
      <c r="A3348" s="289" t="s">
        <v>6218</v>
      </c>
      <c r="B3348" s="290"/>
      <c r="C3348" s="289" t="s">
        <v>6219</v>
      </c>
      <c r="D3348" s="291" t="s">
        <v>13</v>
      </c>
      <c r="E3348" s="292">
        <v>52.42</v>
      </c>
      <c r="F3348" s="293">
        <v>13.71</v>
      </c>
      <c r="G3348" s="293">
        <v>66.13</v>
      </c>
    </row>
    <row r="3349" spans="1:7" ht="25.5">
      <c r="A3349" s="289" t="s">
        <v>6220</v>
      </c>
      <c r="B3349" s="290"/>
      <c r="C3349" s="289" t="s">
        <v>6221</v>
      </c>
      <c r="D3349" s="291" t="s">
        <v>13</v>
      </c>
      <c r="E3349" s="292">
        <v>44.11</v>
      </c>
      <c r="F3349" s="293">
        <v>13.71</v>
      </c>
      <c r="G3349" s="293">
        <v>57.82</v>
      </c>
    </row>
    <row r="3350" spans="1:7">
      <c r="A3350" s="289" t="s">
        <v>6222</v>
      </c>
      <c r="B3350" s="290"/>
      <c r="C3350" s="289" t="s">
        <v>6223</v>
      </c>
      <c r="D3350" s="291" t="s">
        <v>13</v>
      </c>
      <c r="E3350" s="292">
        <v>44.65</v>
      </c>
      <c r="F3350" s="293">
        <v>13.71</v>
      </c>
      <c r="G3350" s="293">
        <v>58.36</v>
      </c>
    </row>
    <row r="3351" spans="1:7" ht="25.5">
      <c r="A3351" s="289" t="s">
        <v>6224</v>
      </c>
      <c r="B3351" s="290"/>
      <c r="C3351" s="289" t="s">
        <v>7977</v>
      </c>
      <c r="D3351" s="291" t="s">
        <v>13</v>
      </c>
      <c r="E3351" s="292">
        <v>99.47</v>
      </c>
      <c r="F3351" s="293">
        <v>12</v>
      </c>
      <c r="G3351" s="293">
        <v>111.47</v>
      </c>
    </row>
    <row r="3352" spans="1:7" ht="25.5">
      <c r="A3352" s="289" t="s">
        <v>6225</v>
      </c>
      <c r="B3352" s="290"/>
      <c r="C3352" s="289" t="s">
        <v>7978</v>
      </c>
      <c r="D3352" s="291" t="s">
        <v>13</v>
      </c>
      <c r="E3352" s="292">
        <v>49.08</v>
      </c>
      <c r="F3352" s="293">
        <v>13.71</v>
      </c>
      <c r="G3352" s="293">
        <v>62.79</v>
      </c>
    </row>
    <row r="3353" spans="1:7" ht="25.5">
      <c r="A3353" s="289" t="s">
        <v>6226</v>
      </c>
      <c r="B3353" s="290"/>
      <c r="C3353" s="289" t="s">
        <v>7979</v>
      </c>
      <c r="D3353" s="291" t="s">
        <v>13</v>
      </c>
      <c r="E3353" s="292">
        <v>75.540000000000006</v>
      </c>
      <c r="F3353" s="293">
        <v>7.87</v>
      </c>
      <c r="G3353" s="293">
        <v>83.41</v>
      </c>
    </row>
    <row r="3354" spans="1:7">
      <c r="A3354" s="289" t="s">
        <v>6227</v>
      </c>
      <c r="B3354" s="290"/>
      <c r="C3354" s="289" t="s">
        <v>7980</v>
      </c>
      <c r="D3354" s="291" t="s">
        <v>13</v>
      </c>
      <c r="E3354" s="292">
        <v>8.77</v>
      </c>
      <c r="F3354" s="293">
        <v>7.87</v>
      </c>
      <c r="G3354" s="293">
        <v>16.64</v>
      </c>
    </row>
    <row r="3355" spans="1:7">
      <c r="A3355" s="289" t="s">
        <v>6228</v>
      </c>
      <c r="B3355" s="290"/>
      <c r="C3355" s="289" t="s">
        <v>7981</v>
      </c>
      <c r="D3355" s="291" t="s">
        <v>13</v>
      </c>
      <c r="E3355" s="292">
        <v>19.899999999999999</v>
      </c>
      <c r="F3355" s="293">
        <v>7.87</v>
      </c>
      <c r="G3355" s="293">
        <v>27.77</v>
      </c>
    </row>
    <row r="3356" spans="1:7" ht="25.5">
      <c r="A3356" s="289" t="s">
        <v>6229</v>
      </c>
      <c r="B3356" s="290"/>
      <c r="C3356" s="289" t="s">
        <v>6230</v>
      </c>
      <c r="D3356" s="291" t="s">
        <v>13</v>
      </c>
      <c r="E3356" s="292">
        <v>23.33</v>
      </c>
      <c r="F3356" s="293">
        <v>12</v>
      </c>
      <c r="G3356" s="293">
        <v>35.33</v>
      </c>
    </row>
    <row r="3357" spans="1:7">
      <c r="A3357" s="289" t="s">
        <v>6231</v>
      </c>
      <c r="B3357" s="290"/>
      <c r="C3357" s="289" t="s">
        <v>7982</v>
      </c>
      <c r="D3357" s="291" t="s">
        <v>262</v>
      </c>
      <c r="E3357" s="292">
        <v>82.87</v>
      </c>
      <c r="F3357" s="293">
        <v>3.44</v>
      </c>
      <c r="G3357" s="293">
        <v>86.31</v>
      </c>
    </row>
    <row r="3358" spans="1:7">
      <c r="A3358" s="280" t="s">
        <v>6232</v>
      </c>
      <c r="B3358" s="281" t="s">
        <v>6233</v>
      </c>
      <c r="C3358" s="284"/>
      <c r="D3358" s="283"/>
      <c r="E3358" s="295"/>
      <c r="F3358" s="295"/>
      <c r="G3358" s="295"/>
    </row>
    <row r="3359" spans="1:7">
      <c r="A3359" s="285" t="s">
        <v>6234</v>
      </c>
      <c r="B3359" s="286" t="s">
        <v>6235</v>
      </c>
      <c r="C3359" s="287"/>
      <c r="D3359" s="288"/>
      <c r="E3359" s="294"/>
      <c r="F3359" s="294"/>
      <c r="G3359" s="294"/>
    </row>
    <row r="3360" spans="1:7">
      <c r="A3360" s="289" t="s">
        <v>6236</v>
      </c>
      <c r="B3360" s="290"/>
      <c r="C3360" s="289" t="s">
        <v>6237</v>
      </c>
      <c r="D3360" s="291" t="s">
        <v>13</v>
      </c>
      <c r="E3360" s="292">
        <v>26.77</v>
      </c>
      <c r="F3360" s="293">
        <v>15.42</v>
      </c>
      <c r="G3360" s="293">
        <v>42.19</v>
      </c>
    </row>
    <row r="3361" spans="1:7">
      <c r="A3361" s="289" t="s">
        <v>6238</v>
      </c>
      <c r="B3361" s="290"/>
      <c r="C3361" s="289" t="s">
        <v>6239</v>
      </c>
      <c r="D3361" s="291" t="s">
        <v>13</v>
      </c>
      <c r="E3361" s="292">
        <v>33.869999999999997</v>
      </c>
      <c r="F3361" s="293">
        <v>20.56</v>
      </c>
      <c r="G3361" s="293">
        <v>54.43</v>
      </c>
    </row>
    <row r="3362" spans="1:7">
      <c r="A3362" s="289" t="s">
        <v>6240</v>
      </c>
      <c r="B3362" s="290"/>
      <c r="C3362" s="289" t="s">
        <v>6241</v>
      </c>
      <c r="D3362" s="291" t="s">
        <v>13</v>
      </c>
      <c r="E3362" s="292">
        <v>41.49</v>
      </c>
      <c r="F3362" s="293">
        <v>25.71</v>
      </c>
      <c r="G3362" s="293">
        <v>67.2</v>
      </c>
    </row>
    <row r="3363" spans="1:7">
      <c r="A3363" s="289" t="s">
        <v>6242</v>
      </c>
      <c r="B3363" s="290"/>
      <c r="C3363" s="289" t="s">
        <v>6243</v>
      </c>
      <c r="D3363" s="291" t="s">
        <v>13</v>
      </c>
      <c r="E3363" s="292">
        <v>57.91</v>
      </c>
      <c r="F3363" s="293">
        <v>30.85</v>
      </c>
      <c r="G3363" s="293">
        <v>88.76</v>
      </c>
    </row>
    <row r="3364" spans="1:7">
      <c r="A3364" s="289" t="s">
        <v>6244</v>
      </c>
      <c r="B3364" s="290"/>
      <c r="C3364" s="289" t="s">
        <v>6245</v>
      </c>
      <c r="D3364" s="291" t="s">
        <v>13</v>
      </c>
      <c r="E3364" s="292">
        <v>69.349999999999994</v>
      </c>
      <c r="F3364" s="293">
        <v>34.270000000000003</v>
      </c>
      <c r="G3364" s="293">
        <v>103.62</v>
      </c>
    </row>
    <row r="3365" spans="1:7">
      <c r="A3365" s="289" t="s">
        <v>6246</v>
      </c>
      <c r="B3365" s="290"/>
      <c r="C3365" s="289" t="s">
        <v>6247</v>
      </c>
      <c r="D3365" s="291" t="s">
        <v>13</v>
      </c>
      <c r="E3365" s="292">
        <v>97.7</v>
      </c>
      <c r="F3365" s="293">
        <v>42.83</v>
      </c>
      <c r="G3365" s="293">
        <v>140.53</v>
      </c>
    </row>
    <row r="3366" spans="1:7">
      <c r="A3366" s="289" t="s">
        <v>6248</v>
      </c>
      <c r="B3366" s="290"/>
      <c r="C3366" s="289" t="s">
        <v>6249</v>
      </c>
      <c r="D3366" s="291" t="s">
        <v>13</v>
      </c>
      <c r="E3366" s="292">
        <v>244.93</v>
      </c>
      <c r="F3366" s="293">
        <v>51.42</v>
      </c>
      <c r="G3366" s="293">
        <v>296.35000000000002</v>
      </c>
    </row>
    <row r="3367" spans="1:7">
      <c r="A3367" s="289" t="s">
        <v>6250</v>
      </c>
      <c r="B3367" s="290"/>
      <c r="C3367" s="289" t="s">
        <v>6251</v>
      </c>
      <c r="D3367" s="291" t="s">
        <v>13</v>
      </c>
      <c r="E3367" s="292">
        <v>366.77</v>
      </c>
      <c r="F3367" s="293">
        <v>68.540000000000006</v>
      </c>
      <c r="G3367" s="293">
        <v>435.31</v>
      </c>
    </row>
    <row r="3368" spans="1:7">
      <c r="A3368" s="289" t="s">
        <v>6252</v>
      </c>
      <c r="B3368" s="290"/>
      <c r="C3368" s="289" t="s">
        <v>6253</v>
      </c>
      <c r="D3368" s="291" t="s">
        <v>13</v>
      </c>
      <c r="E3368" s="292">
        <v>632.58000000000004</v>
      </c>
      <c r="F3368" s="293">
        <v>102.81</v>
      </c>
      <c r="G3368" s="293">
        <v>735.39</v>
      </c>
    </row>
    <row r="3369" spans="1:7">
      <c r="A3369" s="289" t="s">
        <v>6254</v>
      </c>
      <c r="B3369" s="290"/>
      <c r="C3369" s="289" t="s">
        <v>6255</v>
      </c>
      <c r="D3369" s="291" t="s">
        <v>13</v>
      </c>
      <c r="E3369" s="292">
        <v>44.11</v>
      </c>
      <c r="F3369" s="293">
        <v>20.56</v>
      </c>
      <c r="G3369" s="293">
        <v>64.67</v>
      </c>
    </row>
    <row r="3370" spans="1:7" ht="25.5">
      <c r="A3370" s="289" t="s">
        <v>6256</v>
      </c>
      <c r="B3370" s="290"/>
      <c r="C3370" s="289" t="s">
        <v>7983</v>
      </c>
      <c r="D3370" s="291" t="s">
        <v>13</v>
      </c>
      <c r="E3370" s="292">
        <v>15.01</v>
      </c>
      <c r="F3370" s="293">
        <v>15.42</v>
      </c>
      <c r="G3370" s="293">
        <v>30.43</v>
      </c>
    </row>
    <row r="3371" spans="1:7" ht="25.5">
      <c r="A3371" s="289" t="s">
        <v>6257</v>
      </c>
      <c r="B3371" s="290"/>
      <c r="C3371" s="289" t="s">
        <v>7984</v>
      </c>
      <c r="D3371" s="291" t="s">
        <v>13</v>
      </c>
      <c r="E3371" s="292">
        <v>33.44</v>
      </c>
      <c r="F3371" s="293">
        <v>15.42</v>
      </c>
      <c r="G3371" s="293">
        <v>48.86</v>
      </c>
    </row>
    <row r="3372" spans="1:7" ht="25.5">
      <c r="A3372" s="289" t="s">
        <v>6258</v>
      </c>
      <c r="B3372" s="290"/>
      <c r="C3372" s="289" t="s">
        <v>7985</v>
      </c>
      <c r="D3372" s="291" t="s">
        <v>13</v>
      </c>
      <c r="E3372" s="292">
        <v>33.99</v>
      </c>
      <c r="F3372" s="293">
        <v>15.42</v>
      </c>
      <c r="G3372" s="293">
        <v>49.41</v>
      </c>
    </row>
    <row r="3373" spans="1:7" ht="25.5">
      <c r="A3373" s="289" t="s">
        <v>7986</v>
      </c>
      <c r="B3373" s="290"/>
      <c r="C3373" s="289" t="s">
        <v>7987</v>
      </c>
      <c r="D3373" s="291" t="s">
        <v>13</v>
      </c>
      <c r="E3373" s="292">
        <v>77.12</v>
      </c>
      <c r="F3373" s="293">
        <v>17.149999999999999</v>
      </c>
      <c r="G3373" s="293">
        <v>94.27</v>
      </c>
    </row>
    <row r="3374" spans="1:7" ht="25.5">
      <c r="A3374" s="289" t="s">
        <v>6259</v>
      </c>
      <c r="B3374" s="290"/>
      <c r="C3374" s="289" t="s">
        <v>7988</v>
      </c>
      <c r="D3374" s="291" t="s">
        <v>13</v>
      </c>
      <c r="E3374" s="292">
        <v>119.51</v>
      </c>
      <c r="F3374" s="293">
        <v>15.42</v>
      </c>
      <c r="G3374" s="293">
        <v>134.93</v>
      </c>
    </row>
    <row r="3375" spans="1:7" ht="25.5">
      <c r="A3375" s="289" t="s">
        <v>6260</v>
      </c>
      <c r="B3375" s="290"/>
      <c r="C3375" s="289" t="s">
        <v>7989</v>
      </c>
      <c r="D3375" s="291" t="s">
        <v>13</v>
      </c>
      <c r="E3375" s="292">
        <v>743.61</v>
      </c>
      <c r="F3375" s="293">
        <v>34.270000000000003</v>
      </c>
      <c r="G3375" s="293">
        <v>777.88</v>
      </c>
    </row>
    <row r="3376" spans="1:7">
      <c r="A3376" s="285" t="s">
        <v>6261</v>
      </c>
      <c r="B3376" s="286" t="s">
        <v>6262</v>
      </c>
      <c r="C3376" s="287"/>
      <c r="D3376" s="288"/>
      <c r="E3376" s="294"/>
      <c r="F3376" s="294"/>
      <c r="G3376" s="294"/>
    </row>
    <row r="3377" spans="1:7" ht="25.5">
      <c r="A3377" s="289" t="s">
        <v>6263</v>
      </c>
      <c r="B3377" s="290"/>
      <c r="C3377" s="289" t="s">
        <v>6264</v>
      </c>
      <c r="D3377" s="291" t="s">
        <v>13</v>
      </c>
      <c r="E3377" s="292">
        <v>63.1</v>
      </c>
      <c r="F3377" s="293">
        <v>15.42</v>
      </c>
      <c r="G3377" s="293">
        <v>78.52</v>
      </c>
    </row>
    <row r="3378" spans="1:7" ht="25.5">
      <c r="A3378" s="289" t="s">
        <v>6265</v>
      </c>
      <c r="B3378" s="290"/>
      <c r="C3378" s="289" t="s">
        <v>6266</v>
      </c>
      <c r="D3378" s="291" t="s">
        <v>13</v>
      </c>
      <c r="E3378" s="292">
        <v>61.5</v>
      </c>
      <c r="F3378" s="293">
        <v>15.42</v>
      </c>
      <c r="G3378" s="293">
        <v>76.92</v>
      </c>
    </row>
    <row r="3379" spans="1:7">
      <c r="A3379" s="289" t="s">
        <v>6267</v>
      </c>
      <c r="B3379" s="290"/>
      <c r="C3379" s="289" t="s">
        <v>6268</v>
      </c>
      <c r="D3379" s="291" t="s">
        <v>13</v>
      </c>
      <c r="E3379" s="292">
        <v>76.180000000000007</v>
      </c>
      <c r="F3379" s="293">
        <v>15.42</v>
      </c>
      <c r="G3379" s="293">
        <v>91.6</v>
      </c>
    </row>
    <row r="3380" spans="1:7" ht="25.5">
      <c r="A3380" s="289" t="s">
        <v>6269</v>
      </c>
      <c r="B3380" s="290"/>
      <c r="C3380" s="289" t="s">
        <v>6270</v>
      </c>
      <c r="D3380" s="291" t="s">
        <v>13</v>
      </c>
      <c r="E3380" s="292">
        <v>98.09</v>
      </c>
      <c r="F3380" s="293">
        <v>15.42</v>
      </c>
      <c r="G3380" s="293">
        <v>113.51</v>
      </c>
    </row>
    <row r="3381" spans="1:7" ht="25.5">
      <c r="A3381" s="289" t="s">
        <v>6271</v>
      </c>
      <c r="B3381" s="290"/>
      <c r="C3381" s="289" t="s">
        <v>6272</v>
      </c>
      <c r="D3381" s="291" t="s">
        <v>13</v>
      </c>
      <c r="E3381" s="292">
        <v>106.28</v>
      </c>
      <c r="F3381" s="293">
        <v>15.42</v>
      </c>
      <c r="G3381" s="293">
        <v>121.7</v>
      </c>
    </row>
    <row r="3382" spans="1:7" ht="25.5">
      <c r="A3382" s="289" t="s">
        <v>6273</v>
      </c>
      <c r="B3382" s="290"/>
      <c r="C3382" s="289" t="s">
        <v>6274</v>
      </c>
      <c r="D3382" s="291" t="s">
        <v>13</v>
      </c>
      <c r="E3382" s="292">
        <v>62.4</v>
      </c>
      <c r="F3382" s="293">
        <v>15.42</v>
      </c>
      <c r="G3382" s="293">
        <v>77.819999999999993</v>
      </c>
    </row>
    <row r="3383" spans="1:7" ht="25.5">
      <c r="A3383" s="289" t="s">
        <v>6275</v>
      </c>
      <c r="B3383" s="290"/>
      <c r="C3383" s="289" t="s">
        <v>6276</v>
      </c>
      <c r="D3383" s="291" t="s">
        <v>13</v>
      </c>
      <c r="E3383" s="292">
        <v>65.44</v>
      </c>
      <c r="F3383" s="293">
        <v>15.42</v>
      </c>
      <c r="G3383" s="293">
        <v>80.86</v>
      </c>
    </row>
    <row r="3384" spans="1:7" ht="25.5">
      <c r="A3384" s="289" t="s">
        <v>6277</v>
      </c>
      <c r="B3384" s="290"/>
      <c r="C3384" s="289" t="s">
        <v>6278</v>
      </c>
      <c r="D3384" s="291" t="s">
        <v>13</v>
      </c>
      <c r="E3384" s="292">
        <v>38.39</v>
      </c>
      <c r="F3384" s="293">
        <v>15.42</v>
      </c>
      <c r="G3384" s="293">
        <v>53.81</v>
      </c>
    </row>
    <row r="3385" spans="1:7" ht="25.5">
      <c r="A3385" s="289" t="s">
        <v>6279</v>
      </c>
      <c r="B3385" s="290"/>
      <c r="C3385" s="289" t="s">
        <v>6280</v>
      </c>
      <c r="D3385" s="291" t="s">
        <v>13</v>
      </c>
      <c r="E3385" s="292">
        <v>53.45</v>
      </c>
      <c r="F3385" s="293">
        <v>15.42</v>
      </c>
      <c r="G3385" s="293">
        <v>68.87</v>
      </c>
    </row>
    <row r="3386" spans="1:7">
      <c r="A3386" s="285" t="s">
        <v>6281</v>
      </c>
      <c r="B3386" s="286" t="s">
        <v>6282</v>
      </c>
      <c r="C3386" s="287"/>
      <c r="D3386" s="288"/>
      <c r="E3386" s="294"/>
      <c r="F3386" s="294"/>
      <c r="G3386" s="294"/>
    </row>
    <row r="3387" spans="1:7" ht="25.5">
      <c r="A3387" s="289" t="s">
        <v>6283</v>
      </c>
      <c r="B3387" s="290"/>
      <c r="C3387" s="289" t="s">
        <v>6284</v>
      </c>
      <c r="D3387" s="291" t="s">
        <v>13</v>
      </c>
      <c r="E3387" s="292">
        <v>240.12</v>
      </c>
      <c r="F3387" s="293">
        <v>51.42</v>
      </c>
      <c r="G3387" s="293">
        <v>291.54000000000002</v>
      </c>
    </row>
    <row r="3388" spans="1:7">
      <c r="A3388" s="289" t="s">
        <v>6285</v>
      </c>
      <c r="B3388" s="290"/>
      <c r="C3388" s="289" t="s">
        <v>6286</v>
      </c>
      <c r="D3388" s="291" t="s">
        <v>13</v>
      </c>
      <c r="E3388" s="292">
        <v>205.7</v>
      </c>
      <c r="F3388" s="293">
        <v>51.42</v>
      </c>
      <c r="G3388" s="293">
        <v>257.12</v>
      </c>
    </row>
    <row r="3389" spans="1:7">
      <c r="A3389" s="289" t="s">
        <v>6287</v>
      </c>
      <c r="B3389" s="290"/>
      <c r="C3389" s="289" t="s">
        <v>6288</v>
      </c>
      <c r="D3389" s="291" t="s">
        <v>13</v>
      </c>
      <c r="E3389" s="292">
        <v>215.81</v>
      </c>
      <c r="F3389" s="293">
        <v>51.42</v>
      </c>
      <c r="G3389" s="293">
        <v>267.23</v>
      </c>
    </row>
    <row r="3390" spans="1:7">
      <c r="A3390" s="289" t="s">
        <v>6289</v>
      </c>
      <c r="B3390" s="290"/>
      <c r="C3390" s="289" t="s">
        <v>6290</v>
      </c>
      <c r="D3390" s="291" t="s">
        <v>13</v>
      </c>
      <c r="E3390" s="292">
        <v>321.06</v>
      </c>
      <c r="F3390" s="293">
        <v>51.42</v>
      </c>
      <c r="G3390" s="293">
        <v>372.48</v>
      </c>
    </row>
    <row r="3391" spans="1:7" ht="25.5">
      <c r="A3391" s="289" t="s">
        <v>6291</v>
      </c>
      <c r="B3391" s="290"/>
      <c r="C3391" s="289" t="s">
        <v>6292</v>
      </c>
      <c r="D3391" s="291" t="s">
        <v>13</v>
      </c>
      <c r="E3391" s="292">
        <v>783.54</v>
      </c>
      <c r="F3391" s="293">
        <v>51.42</v>
      </c>
      <c r="G3391" s="293">
        <v>834.96</v>
      </c>
    </row>
    <row r="3392" spans="1:7">
      <c r="A3392" s="289" t="s">
        <v>6293</v>
      </c>
      <c r="B3392" s="290"/>
      <c r="C3392" s="289" t="s">
        <v>6294</v>
      </c>
      <c r="D3392" s="291" t="s">
        <v>13</v>
      </c>
      <c r="E3392" s="292">
        <v>304.86</v>
      </c>
      <c r="F3392" s="293">
        <v>20.56</v>
      </c>
      <c r="G3392" s="293">
        <v>325.42</v>
      </c>
    </row>
    <row r="3393" spans="1:7">
      <c r="A3393" s="289" t="s">
        <v>6295</v>
      </c>
      <c r="B3393" s="290"/>
      <c r="C3393" s="289" t="s">
        <v>6296</v>
      </c>
      <c r="D3393" s="291" t="s">
        <v>13</v>
      </c>
      <c r="E3393" s="292">
        <v>231.17</v>
      </c>
      <c r="F3393" s="293">
        <v>20.56</v>
      </c>
      <c r="G3393" s="293">
        <v>251.73</v>
      </c>
    </row>
    <row r="3394" spans="1:7">
      <c r="A3394" s="289" t="s">
        <v>6297</v>
      </c>
      <c r="B3394" s="290"/>
      <c r="C3394" s="289" t="s">
        <v>6298</v>
      </c>
      <c r="D3394" s="291" t="s">
        <v>13</v>
      </c>
      <c r="E3394" s="292">
        <v>528.14</v>
      </c>
      <c r="F3394" s="293">
        <v>51.42</v>
      </c>
      <c r="G3394" s="293">
        <v>579.55999999999995</v>
      </c>
    </row>
    <row r="3395" spans="1:7">
      <c r="A3395" s="289" t="s">
        <v>6299</v>
      </c>
      <c r="B3395" s="290"/>
      <c r="C3395" s="289" t="s">
        <v>6300</v>
      </c>
      <c r="D3395" s="291" t="s">
        <v>13</v>
      </c>
      <c r="E3395" s="292">
        <v>331.34</v>
      </c>
      <c r="F3395" s="293">
        <v>15.42</v>
      </c>
      <c r="G3395" s="293">
        <v>346.76</v>
      </c>
    </row>
    <row r="3396" spans="1:7" ht="25.5">
      <c r="A3396" s="289" t="s">
        <v>6301</v>
      </c>
      <c r="B3396" s="290"/>
      <c r="C3396" s="289" t="s">
        <v>6302</v>
      </c>
      <c r="D3396" s="291" t="s">
        <v>13</v>
      </c>
      <c r="E3396" s="292">
        <v>241.76</v>
      </c>
      <c r="F3396" s="293">
        <v>51.42</v>
      </c>
      <c r="G3396" s="293">
        <v>293.18</v>
      </c>
    </row>
    <row r="3397" spans="1:7">
      <c r="A3397" s="285" t="s">
        <v>6303</v>
      </c>
      <c r="B3397" s="286" t="s">
        <v>6304</v>
      </c>
      <c r="C3397" s="287"/>
      <c r="D3397" s="288"/>
      <c r="E3397" s="294"/>
      <c r="F3397" s="294"/>
      <c r="G3397" s="294"/>
    </row>
    <row r="3398" spans="1:7">
      <c r="A3398" s="289" t="s">
        <v>6305</v>
      </c>
      <c r="B3398" s="290"/>
      <c r="C3398" s="289" t="s">
        <v>6306</v>
      </c>
      <c r="D3398" s="291" t="s">
        <v>13</v>
      </c>
      <c r="E3398" s="292">
        <v>65.52</v>
      </c>
      <c r="F3398" s="293">
        <v>15.42</v>
      </c>
      <c r="G3398" s="293">
        <v>80.94</v>
      </c>
    </row>
    <row r="3399" spans="1:7">
      <c r="A3399" s="289" t="s">
        <v>6307</v>
      </c>
      <c r="B3399" s="290"/>
      <c r="C3399" s="289" t="s">
        <v>6308</v>
      </c>
      <c r="D3399" s="291" t="s">
        <v>13</v>
      </c>
      <c r="E3399" s="292">
        <v>82.02</v>
      </c>
      <c r="F3399" s="293">
        <v>15.42</v>
      </c>
      <c r="G3399" s="293">
        <v>97.44</v>
      </c>
    </row>
    <row r="3400" spans="1:7">
      <c r="A3400" s="289" t="s">
        <v>6309</v>
      </c>
      <c r="B3400" s="290"/>
      <c r="C3400" s="289" t="s">
        <v>6310</v>
      </c>
      <c r="D3400" s="291" t="s">
        <v>13</v>
      </c>
      <c r="E3400" s="292">
        <v>117.77</v>
      </c>
      <c r="F3400" s="293">
        <v>15.42</v>
      </c>
      <c r="G3400" s="293">
        <v>133.19</v>
      </c>
    </row>
    <row r="3401" spans="1:7">
      <c r="A3401" s="289" t="s">
        <v>6311</v>
      </c>
      <c r="B3401" s="290"/>
      <c r="C3401" s="289" t="s">
        <v>6312</v>
      </c>
      <c r="D3401" s="291" t="s">
        <v>13</v>
      </c>
      <c r="E3401" s="292">
        <v>133.77000000000001</v>
      </c>
      <c r="F3401" s="293">
        <v>15.42</v>
      </c>
      <c r="G3401" s="293">
        <v>149.19</v>
      </c>
    </row>
    <row r="3402" spans="1:7">
      <c r="A3402" s="289" t="s">
        <v>6313</v>
      </c>
      <c r="B3402" s="290"/>
      <c r="C3402" s="289" t="s">
        <v>6314</v>
      </c>
      <c r="D3402" s="291" t="s">
        <v>13</v>
      </c>
      <c r="E3402" s="292">
        <v>182.54</v>
      </c>
      <c r="F3402" s="293">
        <v>15.42</v>
      </c>
      <c r="G3402" s="293">
        <v>197.96</v>
      </c>
    </row>
    <row r="3403" spans="1:7">
      <c r="A3403" s="289" t="s">
        <v>6315</v>
      </c>
      <c r="B3403" s="290"/>
      <c r="C3403" s="289" t="s">
        <v>6316</v>
      </c>
      <c r="D3403" s="291" t="s">
        <v>13</v>
      </c>
      <c r="E3403" s="292">
        <v>314.31</v>
      </c>
      <c r="F3403" s="293">
        <v>15.42</v>
      </c>
      <c r="G3403" s="293">
        <v>329.73</v>
      </c>
    </row>
    <row r="3404" spans="1:7">
      <c r="A3404" s="289" t="s">
        <v>6317</v>
      </c>
      <c r="B3404" s="290"/>
      <c r="C3404" s="289" t="s">
        <v>6318</v>
      </c>
      <c r="D3404" s="291" t="s">
        <v>13</v>
      </c>
      <c r="E3404" s="292">
        <v>381.43</v>
      </c>
      <c r="F3404" s="293">
        <v>15.42</v>
      </c>
      <c r="G3404" s="293">
        <v>396.85</v>
      </c>
    </row>
    <row r="3405" spans="1:7">
      <c r="A3405" s="289" t="s">
        <v>6319</v>
      </c>
      <c r="B3405" s="290"/>
      <c r="C3405" s="289" t="s">
        <v>6320</v>
      </c>
      <c r="D3405" s="291" t="s">
        <v>13</v>
      </c>
      <c r="E3405" s="292">
        <v>657.91</v>
      </c>
      <c r="F3405" s="293">
        <v>20.56</v>
      </c>
      <c r="G3405" s="293">
        <v>678.47</v>
      </c>
    </row>
    <row r="3406" spans="1:7">
      <c r="A3406" s="289" t="s">
        <v>6321</v>
      </c>
      <c r="B3406" s="290"/>
      <c r="C3406" s="289" t="s">
        <v>6322</v>
      </c>
      <c r="D3406" s="291" t="s">
        <v>13</v>
      </c>
      <c r="E3406" s="292">
        <v>55.99</v>
      </c>
      <c r="F3406" s="293">
        <v>15.42</v>
      </c>
      <c r="G3406" s="293">
        <v>71.41</v>
      </c>
    </row>
    <row r="3407" spans="1:7">
      <c r="A3407" s="289" t="s">
        <v>6323</v>
      </c>
      <c r="B3407" s="290"/>
      <c r="C3407" s="289" t="s">
        <v>6324</v>
      </c>
      <c r="D3407" s="291" t="s">
        <v>13</v>
      </c>
      <c r="E3407" s="292">
        <v>76.62</v>
      </c>
      <c r="F3407" s="293">
        <v>15.42</v>
      </c>
      <c r="G3407" s="293">
        <v>92.04</v>
      </c>
    </row>
    <row r="3408" spans="1:7">
      <c r="A3408" s="289" t="s">
        <v>6325</v>
      </c>
      <c r="B3408" s="290"/>
      <c r="C3408" s="289" t="s">
        <v>6326</v>
      </c>
      <c r="D3408" s="291" t="s">
        <v>13</v>
      </c>
      <c r="E3408" s="292">
        <v>95.77</v>
      </c>
      <c r="F3408" s="293">
        <v>15.42</v>
      </c>
      <c r="G3408" s="293">
        <v>111.19</v>
      </c>
    </row>
    <row r="3409" spans="1:7">
      <c r="A3409" s="289" t="s">
        <v>6327</v>
      </c>
      <c r="B3409" s="290"/>
      <c r="C3409" s="289" t="s">
        <v>6328</v>
      </c>
      <c r="D3409" s="291" t="s">
        <v>13</v>
      </c>
      <c r="E3409" s="292">
        <v>141.72999999999999</v>
      </c>
      <c r="F3409" s="293">
        <v>15.42</v>
      </c>
      <c r="G3409" s="293">
        <v>157.15</v>
      </c>
    </row>
    <row r="3410" spans="1:7">
      <c r="A3410" s="289" t="s">
        <v>6329</v>
      </c>
      <c r="B3410" s="290"/>
      <c r="C3410" s="289" t="s">
        <v>6330</v>
      </c>
      <c r="D3410" s="291" t="s">
        <v>13</v>
      </c>
      <c r="E3410" s="292">
        <v>228.06</v>
      </c>
      <c r="F3410" s="293">
        <v>15.42</v>
      </c>
      <c r="G3410" s="293">
        <v>243.48</v>
      </c>
    </row>
    <row r="3411" spans="1:7">
      <c r="A3411" s="289" t="s">
        <v>6331</v>
      </c>
      <c r="B3411" s="290"/>
      <c r="C3411" s="289" t="s">
        <v>6332</v>
      </c>
      <c r="D3411" s="291" t="s">
        <v>13</v>
      </c>
      <c r="E3411" s="292">
        <v>335.4</v>
      </c>
      <c r="F3411" s="293">
        <v>15.42</v>
      </c>
      <c r="G3411" s="293">
        <v>350.82</v>
      </c>
    </row>
    <row r="3412" spans="1:7">
      <c r="A3412" s="289" t="s">
        <v>6333</v>
      </c>
      <c r="B3412" s="290"/>
      <c r="C3412" s="289" t="s">
        <v>6334</v>
      </c>
      <c r="D3412" s="291" t="s">
        <v>13</v>
      </c>
      <c r="E3412" s="292">
        <v>563.29999999999995</v>
      </c>
      <c r="F3412" s="293">
        <v>20.56</v>
      </c>
      <c r="G3412" s="293">
        <v>583.86</v>
      </c>
    </row>
    <row r="3413" spans="1:7">
      <c r="A3413" s="289" t="s">
        <v>6335</v>
      </c>
      <c r="B3413" s="290"/>
      <c r="C3413" s="289" t="s">
        <v>6336</v>
      </c>
      <c r="D3413" s="291" t="s">
        <v>13</v>
      </c>
      <c r="E3413" s="292">
        <v>52.2</v>
      </c>
      <c r="F3413" s="293">
        <v>15.42</v>
      </c>
      <c r="G3413" s="293">
        <v>67.62</v>
      </c>
    </row>
    <row r="3414" spans="1:7">
      <c r="A3414" s="289" t="s">
        <v>6337</v>
      </c>
      <c r="B3414" s="290"/>
      <c r="C3414" s="289" t="s">
        <v>6338</v>
      </c>
      <c r="D3414" s="291" t="s">
        <v>13</v>
      </c>
      <c r="E3414" s="292">
        <v>73.88</v>
      </c>
      <c r="F3414" s="293">
        <v>15.42</v>
      </c>
      <c r="G3414" s="293">
        <v>89.3</v>
      </c>
    </row>
    <row r="3415" spans="1:7">
      <c r="A3415" s="289" t="s">
        <v>6339</v>
      </c>
      <c r="B3415" s="290"/>
      <c r="C3415" s="289" t="s">
        <v>6340</v>
      </c>
      <c r="D3415" s="291" t="s">
        <v>13</v>
      </c>
      <c r="E3415" s="292">
        <v>89.13</v>
      </c>
      <c r="F3415" s="293">
        <v>15.42</v>
      </c>
      <c r="G3415" s="293">
        <v>104.55</v>
      </c>
    </row>
    <row r="3416" spans="1:7">
      <c r="A3416" s="289" t="s">
        <v>6341</v>
      </c>
      <c r="B3416" s="290"/>
      <c r="C3416" s="289" t="s">
        <v>6342</v>
      </c>
      <c r="D3416" s="291" t="s">
        <v>13</v>
      </c>
      <c r="E3416" s="292">
        <v>126.31</v>
      </c>
      <c r="F3416" s="293">
        <v>15.42</v>
      </c>
      <c r="G3416" s="293">
        <v>141.72999999999999</v>
      </c>
    </row>
    <row r="3417" spans="1:7">
      <c r="A3417" s="289" t="s">
        <v>6343</v>
      </c>
      <c r="B3417" s="290"/>
      <c r="C3417" s="289" t="s">
        <v>6344</v>
      </c>
      <c r="D3417" s="291" t="s">
        <v>13</v>
      </c>
      <c r="E3417" s="292">
        <v>199.03</v>
      </c>
      <c r="F3417" s="293">
        <v>15.42</v>
      </c>
      <c r="G3417" s="293">
        <v>214.45</v>
      </c>
    </row>
    <row r="3418" spans="1:7" ht="25.5">
      <c r="A3418" s="289" t="s">
        <v>6345</v>
      </c>
      <c r="B3418" s="290"/>
      <c r="C3418" s="289" t="s">
        <v>7990</v>
      </c>
      <c r="D3418" s="291" t="s">
        <v>13</v>
      </c>
      <c r="E3418" s="292">
        <v>4037.55</v>
      </c>
      <c r="F3418" s="293">
        <v>25.71</v>
      </c>
      <c r="G3418" s="293">
        <v>4063.26</v>
      </c>
    </row>
    <row r="3419" spans="1:7" ht="25.5">
      <c r="A3419" s="289" t="s">
        <v>6346</v>
      </c>
      <c r="B3419" s="290"/>
      <c r="C3419" s="289" t="s">
        <v>7991</v>
      </c>
      <c r="D3419" s="291" t="s">
        <v>13</v>
      </c>
      <c r="E3419" s="292">
        <v>115.42</v>
      </c>
      <c r="F3419" s="293">
        <v>15.42</v>
      </c>
      <c r="G3419" s="293">
        <v>130.84</v>
      </c>
    </row>
    <row r="3420" spans="1:7" ht="25.5">
      <c r="A3420" s="289" t="s">
        <v>6347</v>
      </c>
      <c r="B3420" s="290"/>
      <c r="C3420" s="289" t="s">
        <v>6348</v>
      </c>
      <c r="D3420" s="291" t="s">
        <v>13</v>
      </c>
      <c r="E3420" s="292">
        <v>301.89</v>
      </c>
      <c r="F3420" s="293">
        <v>15.42</v>
      </c>
      <c r="G3420" s="293">
        <v>317.31</v>
      </c>
    </row>
    <row r="3421" spans="1:7">
      <c r="A3421" s="289" t="s">
        <v>6349</v>
      </c>
      <c r="B3421" s="290"/>
      <c r="C3421" s="289" t="s">
        <v>6350</v>
      </c>
      <c r="D3421" s="291" t="s">
        <v>13</v>
      </c>
      <c r="E3421" s="292">
        <v>294.79000000000002</v>
      </c>
      <c r="F3421" s="293">
        <v>15.42</v>
      </c>
      <c r="G3421" s="293">
        <v>310.20999999999998</v>
      </c>
    </row>
    <row r="3422" spans="1:7">
      <c r="A3422" s="289" t="s">
        <v>6351</v>
      </c>
      <c r="B3422" s="290"/>
      <c r="C3422" s="289" t="s">
        <v>6352</v>
      </c>
      <c r="D3422" s="291" t="s">
        <v>13</v>
      </c>
      <c r="E3422" s="292">
        <v>571.52</v>
      </c>
      <c r="F3422" s="293">
        <v>20.56</v>
      </c>
      <c r="G3422" s="293">
        <v>592.08000000000004</v>
      </c>
    </row>
    <row r="3423" spans="1:7">
      <c r="A3423" s="289" t="s">
        <v>6353</v>
      </c>
      <c r="B3423" s="290"/>
      <c r="C3423" s="289" t="s">
        <v>6354</v>
      </c>
      <c r="D3423" s="291" t="s">
        <v>13</v>
      </c>
      <c r="E3423" s="292">
        <v>230.62</v>
      </c>
      <c r="F3423" s="293">
        <v>15.42</v>
      </c>
      <c r="G3423" s="293">
        <v>246.04</v>
      </c>
    </row>
    <row r="3424" spans="1:7" ht="25.5">
      <c r="A3424" s="289" t="s">
        <v>6355</v>
      </c>
      <c r="B3424" s="290"/>
      <c r="C3424" s="289" t="s">
        <v>6356</v>
      </c>
      <c r="D3424" s="291" t="s">
        <v>13</v>
      </c>
      <c r="E3424" s="292">
        <v>88.49</v>
      </c>
      <c r="F3424" s="293">
        <v>8.56</v>
      </c>
      <c r="G3424" s="293">
        <v>97.05</v>
      </c>
    </row>
    <row r="3425" spans="1:7" ht="25.5">
      <c r="A3425" s="289" t="s">
        <v>6357</v>
      </c>
      <c r="B3425" s="290"/>
      <c r="C3425" s="289" t="s">
        <v>6358</v>
      </c>
      <c r="D3425" s="291" t="s">
        <v>13</v>
      </c>
      <c r="E3425" s="292">
        <v>3451.45</v>
      </c>
      <c r="F3425" s="293">
        <v>20.56</v>
      </c>
      <c r="G3425" s="293">
        <v>3472.01</v>
      </c>
    </row>
    <row r="3426" spans="1:7" ht="25.5">
      <c r="A3426" s="289" t="s">
        <v>6359</v>
      </c>
      <c r="B3426" s="290"/>
      <c r="C3426" s="289" t="s">
        <v>6360</v>
      </c>
      <c r="D3426" s="291" t="s">
        <v>13</v>
      </c>
      <c r="E3426" s="292">
        <v>1258.6199999999999</v>
      </c>
      <c r="F3426" s="293">
        <v>20.56</v>
      </c>
      <c r="G3426" s="293">
        <v>1279.18</v>
      </c>
    </row>
    <row r="3427" spans="1:7" ht="25.5">
      <c r="A3427" s="289" t="s">
        <v>6361</v>
      </c>
      <c r="B3427" s="290"/>
      <c r="C3427" s="289" t="s">
        <v>6362</v>
      </c>
      <c r="D3427" s="291" t="s">
        <v>13</v>
      </c>
      <c r="E3427" s="292">
        <v>249.26</v>
      </c>
      <c r="F3427" s="293">
        <v>15.42</v>
      </c>
      <c r="G3427" s="293">
        <v>264.68</v>
      </c>
    </row>
    <row r="3428" spans="1:7" ht="25.5">
      <c r="A3428" s="289" t="s">
        <v>6364</v>
      </c>
      <c r="B3428" s="290"/>
      <c r="C3428" s="289" t="s">
        <v>6365</v>
      </c>
      <c r="D3428" s="291" t="s">
        <v>13</v>
      </c>
      <c r="E3428" s="292">
        <v>119.43</v>
      </c>
      <c r="F3428" s="293">
        <v>15.42</v>
      </c>
      <c r="G3428" s="293">
        <v>134.85</v>
      </c>
    </row>
    <row r="3429" spans="1:7" ht="25.5">
      <c r="A3429" s="289" t="s">
        <v>6366</v>
      </c>
      <c r="B3429" s="290"/>
      <c r="C3429" s="289" t="s">
        <v>6367</v>
      </c>
      <c r="D3429" s="291" t="s">
        <v>13</v>
      </c>
      <c r="E3429" s="292">
        <v>167.51</v>
      </c>
      <c r="F3429" s="293">
        <v>15.42</v>
      </c>
      <c r="G3429" s="293">
        <v>182.93</v>
      </c>
    </row>
    <row r="3430" spans="1:7" ht="25.5">
      <c r="A3430" s="289" t="s">
        <v>6368</v>
      </c>
      <c r="B3430" s="290"/>
      <c r="C3430" s="289" t="s">
        <v>6369</v>
      </c>
      <c r="D3430" s="291" t="s">
        <v>13</v>
      </c>
      <c r="E3430" s="292">
        <v>327.23</v>
      </c>
      <c r="F3430" s="293">
        <v>15.42</v>
      </c>
      <c r="G3430" s="293">
        <v>342.65</v>
      </c>
    </row>
    <row r="3431" spans="1:7" ht="25.5">
      <c r="A3431" s="289" t="s">
        <v>6370</v>
      </c>
      <c r="B3431" s="290"/>
      <c r="C3431" s="289" t="s">
        <v>6371</v>
      </c>
      <c r="D3431" s="291" t="s">
        <v>13</v>
      </c>
      <c r="E3431" s="292">
        <v>436.44</v>
      </c>
      <c r="F3431" s="293">
        <v>15.42</v>
      </c>
      <c r="G3431" s="293">
        <v>451.86</v>
      </c>
    </row>
    <row r="3432" spans="1:7" ht="25.5">
      <c r="A3432" s="289" t="s">
        <v>6372</v>
      </c>
      <c r="B3432" s="290"/>
      <c r="C3432" s="289" t="s">
        <v>6373</v>
      </c>
      <c r="D3432" s="291" t="s">
        <v>13</v>
      </c>
      <c r="E3432" s="292">
        <v>690.15</v>
      </c>
      <c r="F3432" s="293">
        <v>15.42</v>
      </c>
      <c r="G3432" s="293">
        <v>705.57</v>
      </c>
    </row>
    <row r="3433" spans="1:7" ht="25.5">
      <c r="A3433" s="289" t="s">
        <v>6374</v>
      </c>
      <c r="B3433" s="290"/>
      <c r="C3433" s="289" t="s">
        <v>6375</v>
      </c>
      <c r="D3433" s="291" t="s">
        <v>13</v>
      </c>
      <c r="E3433" s="292">
        <v>1411.88</v>
      </c>
      <c r="F3433" s="293">
        <v>20.56</v>
      </c>
      <c r="G3433" s="293">
        <v>1432.44</v>
      </c>
    </row>
    <row r="3434" spans="1:7" ht="25.5">
      <c r="A3434" s="289" t="s">
        <v>7992</v>
      </c>
      <c r="B3434" s="290"/>
      <c r="C3434" s="289" t="s">
        <v>6363</v>
      </c>
      <c r="D3434" s="291" t="s">
        <v>13</v>
      </c>
      <c r="E3434" s="292">
        <v>3973.32</v>
      </c>
      <c r="F3434" s="293">
        <v>20.56</v>
      </c>
      <c r="G3434" s="293">
        <v>3993.88</v>
      </c>
    </row>
    <row r="3435" spans="1:7" ht="25.5">
      <c r="A3435" s="289" t="s">
        <v>7993</v>
      </c>
      <c r="B3435" s="290"/>
      <c r="C3435" s="289" t="s">
        <v>7994</v>
      </c>
      <c r="D3435" s="291" t="s">
        <v>13</v>
      </c>
      <c r="E3435" s="292">
        <v>50.78</v>
      </c>
      <c r="F3435" s="293">
        <v>10.29</v>
      </c>
      <c r="G3435" s="293">
        <v>61.07</v>
      </c>
    </row>
    <row r="3436" spans="1:7" ht="25.5">
      <c r="A3436" s="289" t="s">
        <v>6376</v>
      </c>
      <c r="B3436" s="290"/>
      <c r="C3436" s="289" t="s">
        <v>7995</v>
      </c>
      <c r="D3436" s="291" t="s">
        <v>13</v>
      </c>
      <c r="E3436" s="292">
        <v>52.44</v>
      </c>
      <c r="F3436" s="293">
        <v>15.42</v>
      </c>
      <c r="G3436" s="293">
        <v>67.86</v>
      </c>
    </row>
    <row r="3437" spans="1:7" ht="25.5">
      <c r="A3437" s="289" t="s">
        <v>7996</v>
      </c>
      <c r="B3437" s="290"/>
      <c r="C3437" s="289" t="s">
        <v>7997</v>
      </c>
      <c r="D3437" s="291" t="s">
        <v>13</v>
      </c>
      <c r="E3437" s="292">
        <v>65.209999999999994</v>
      </c>
      <c r="F3437" s="293">
        <v>13.71</v>
      </c>
      <c r="G3437" s="293">
        <v>78.92</v>
      </c>
    </row>
    <row r="3438" spans="1:7" ht="25.5">
      <c r="A3438" s="289" t="s">
        <v>6377</v>
      </c>
      <c r="B3438" s="290"/>
      <c r="C3438" s="289" t="s">
        <v>7998</v>
      </c>
      <c r="D3438" s="291" t="s">
        <v>13</v>
      </c>
      <c r="E3438" s="292">
        <v>74.040000000000006</v>
      </c>
      <c r="F3438" s="293">
        <v>15.42</v>
      </c>
      <c r="G3438" s="293">
        <v>89.46</v>
      </c>
    </row>
    <row r="3439" spans="1:7" ht="25.5">
      <c r="A3439" s="289" t="s">
        <v>6378</v>
      </c>
      <c r="B3439" s="290"/>
      <c r="C3439" s="289" t="s">
        <v>7999</v>
      </c>
      <c r="D3439" s="291" t="s">
        <v>13</v>
      </c>
      <c r="E3439" s="292">
        <v>301.27999999999997</v>
      </c>
      <c r="F3439" s="293">
        <v>15.42</v>
      </c>
      <c r="G3439" s="293">
        <v>316.7</v>
      </c>
    </row>
    <row r="3440" spans="1:7" ht="25.5">
      <c r="A3440" s="289" t="s">
        <v>6379</v>
      </c>
      <c r="B3440" s="290"/>
      <c r="C3440" s="289" t="s">
        <v>8000</v>
      </c>
      <c r="D3440" s="291" t="s">
        <v>13</v>
      </c>
      <c r="E3440" s="292">
        <v>414.89</v>
      </c>
      <c r="F3440" s="293">
        <v>15.42</v>
      </c>
      <c r="G3440" s="293">
        <v>430.31</v>
      </c>
    </row>
    <row r="3441" spans="1:7" ht="25.5">
      <c r="A3441" s="289" t="s">
        <v>6380</v>
      </c>
      <c r="B3441" s="290"/>
      <c r="C3441" s="289" t="s">
        <v>6381</v>
      </c>
      <c r="D3441" s="291" t="s">
        <v>13</v>
      </c>
      <c r="E3441" s="292">
        <v>2529.42</v>
      </c>
      <c r="F3441" s="293">
        <v>68.540000000000006</v>
      </c>
      <c r="G3441" s="293">
        <v>2597.96</v>
      </c>
    </row>
    <row r="3442" spans="1:7" ht="25.5">
      <c r="A3442" s="289" t="s">
        <v>6382</v>
      </c>
      <c r="B3442" s="290"/>
      <c r="C3442" s="289" t="s">
        <v>6383</v>
      </c>
      <c r="D3442" s="291" t="s">
        <v>13</v>
      </c>
      <c r="E3442" s="292">
        <v>4450.3900000000003</v>
      </c>
      <c r="F3442" s="293">
        <v>68.540000000000006</v>
      </c>
      <c r="G3442" s="293">
        <v>4518.93</v>
      </c>
    </row>
    <row r="3443" spans="1:7">
      <c r="A3443" s="289" t="s">
        <v>6384</v>
      </c>
      <c r="B3443" s="290"/>
      <c r="C3443" s="289" t="s">
        <v>6385</v>
      </c>
      <c r="D3443" s="291" t="s">
        <v>13</v>
      </c>
      <c r="E3443" s="292">
        <v>306.64</v>
      </c>
      <c r="F3443" s="293">
        <v>34.270000000000003</v>
      </c>
      <c r="G3443" s="293">
        <v>340.91</v>
      </c>
    </row>
    <row r="3444" spans="1:7">
      <c r="A3444" s="285" t="s">
        <v>6386</v>
      </c>
      <c r="B3444" s="286" t="s">
        <v>6387</v>
      </c>
      <c r="C3444" s="287"/>
      <c r="D3444" s="288"/>
      <c r="E3444" s="294"/>
      <c r="F3444" s="294"/>
      <c r="G3444" s="294"/>
    </row>
    <row r="3445" spans="1:7" ht="25.5">
      <c r="A3445" s="289" t="s">
        <v>6388</v>
      </c>
      <c r="B3445" s="290"/>
      <c r="C3445" s="289" t="s">
        <v>6389</v>
      </c>
      <c r="D3445" s="291" t="s">
        <v>13</v>
      </c>
      <c r="E3445" s="292">
        <v>874.2</v>
      </c>
      <c r="F3445" s="293">
        <v>42.83</v>
      </c>
      <c r="G3445" s="293">
        <v>917.03</v>
      </c>
    </row>
    <row r="3446" spans="1:7">
      <c r="A3446" s="289" t="s">
        <v>6390</v>
      </c>
      <c r="B3446" s="290"/>
      <c r="C3446" s="289" t="s">
        <v>6391</v>
      </c>
      <c r="D3446" s="291" t="s">
        <v>13</v>
      </c>
      <c r="E3446" s="292">
        <v>1146.99</v>
      </c>
      <c r="F3446" s="293">
        <v>119.96</v>
      </c>
      <c r="G3446" s="293">
        <v>1266.95</v>
      </c>
    </row>
    <row r="3447" spans="1:7">
      <c r="A3447" s="289" t="s">
        <v>6392</v>
      </c>
      <c r="B3447" s="290"/>
      <c r="C3447" s="289" t="s">
        <v>6393</v>
      </c>
      <c r="D3447" s="291" t="s">
        <v>13</v>
      </c>
      <c r="E3447" s="292">
        <v>1625.62</v>
      </c>
      <c r="F3447" s="293">
        <v>119.96</v>
      </c>
      <c r="G3447" s="293">
        <v>1745.58</v>
      </c>
    </row>
    <row r="3448" spans="1:7">
      <c r="A3448" s="289" t="s">
        <v>6394</v>
      </c>
      <c r="B3448" s="290"/>
      <c r="C3448" s="289" t="s">
        <v>6395</v>
      </c>
      <c r="D3448" s="291" t="s">
        <v>13</v>
      </c>
      <c r="E3448" s="292">
        <v>821.49</v>
      </c>
      <c r="F3448" s="293">
        <v>119.96</v>
      </c>
      <c r="G3448" s="293">
        <v>941.45</v>
      </c>
    </row>
    <row r="3449" spans="1:7">
      <c r="A3449" s="289" t="s">
        <v>6396</v>
      </c>
      <c r="B3449" s="290"/>
      <c r="C3449" s="289" t="s">
        <v>6397</v>
      </c>
      <c r="D3449" s="291" t="s">
        <v>13</v>
      </c>
      <c r="E3449" s="292">
        <v>1713.92</v>
      </c>
      <c r="F3449" s="293">
        <v>119.96</v>
      </c>
      <c r="G3449" s="293">
        <v>1833.88</v>
      </c>
    </row>
    <row r="3450" spans="1:7">
      <c r="A3450" s="289" t="s">
        <v>6398</v>
      </c>
      <c r="B3450" s="290"/>
      <c r="C3450" s="289" t="s">
        <v>6399</v>
      </c>
      <c r="D3450" s="291" t="s">
        <v>13</v>
      </c>
      <c r="E3450" s="292">
        <v>1161</v>
      </c>
      <c r="F3450" s="293">
        <v>68.540000000000006</v>
      </c>
      <c r="G3450" s="293">
        <v>1229.54</v>
      </c>
    </row>
    <row r="3451" spans="1:7">
      <c r="A3451" s="289" t="s">
        <v>6400</v>
      </c>
      <c r="B3451" s="290"/>
      <c r="C3451" s="289" t="s">
        <v>6401</v>
      </c>
      <c r="D3451" s="291" t="s">
        <v>13</v>
      </c>
      <c r="E3451" s="292">
        <v>2046.81</v>
      </c>
      <c r="F3451" s="293">
        <v>68.540000000000006</v>
      </c>
      <c r="G3451" s="293">
        <v>2115.35</v>
      </c>
    </row>
    <row r="3452" spans="1:7">
      <c r="A3452" s="289" t="s">
        <v>6402</v>
      </c>
      <c r="B3452" s="290"/>
      <c r="C3452" s="289" t="s">
        <v>6403</v>
      </c>
      <c r="D3452" s="291" t="s">
        <v>13</v>
      </c>
      <c r="E3452" s="292">
        <v>719.17</v>
      </c>
      <c r="F3452" s="293">
        <v>68.540000000000006</v>
      </c>
      <c r="G3452" s="293">
        <v>787.71</v>
      </c>
    </row>
    <row r="3453" spans="1:7">
      <c r="A3453" s="289" t="s">
        <v>6404</v>
      </c>
      <c r="B3453" s="290"/>
      <c r="C3453" s="289" t="s">
        <v>6405</v>
      </c>
      <c r="D3453" s="291" t="s">
        <v>13</v>
      </c>
      <c r="E3453" s="292">
        <v>500.31</v>
      </c>
      <c r="F3453" s="293">
        <v>68.540000000000006</v>
      </c>
      <c r="G3453" s="293">
        <v>568.85</v>
      </c>
    </row>
    <row r="3454" spans="1:7" ht="25.5">
      <c r="A3454" s="289" t="s">
        <v>6406</v>
      </c>
      <c r="B3454" s="290"/>
      <c r="C3454" s="289" t="s">
        <v>6407</v>
      </c>
      <c r="D3454" s="291" t="s">
        <v>13</v>
      </c>
      <c r="E3454" s="292">
        <v>6077.01</v>
      </c>
      <c r="F3454" s="293">
        <v>42.83</v>
      </c>
      <c r="G3454" s="293">
        <v>6119.84</v>
      </c>
    </row>
    <row r="3455" spans="1:7" ht="25.5">
      <c r="A3455" s="289" t="s">
        <v>6408</v>
      </c>
      <c r="B3455" s="290"/>
      <c r="C3455" s="289" t="s">
        <v>6409</v>
      </c>
      <c r="D3455" s="291" t="s">
        <v>13</v>
      </c>
      <c r="E3455" s="292">
        <v>2300.2800000000002</v>
      </c>
      <c r="F3455" s="293">
        <v>20.56</v>
      </c>
      <c r="G3455" s="293">
        <v>2320.84</v>
      </c>
    </row>
    <row r="3456" spans="1:7">
      <c r="A3456" s="289" t="s">
        <v>6410</v>
      </c>
      <c r="B3456" s="290"/>
      <c r="C3456" s="289" t="s">
        <v>6411</v>
      </c>
      <c r="D3456" s="291" t="s">
        <v>13</v>
      </c>
      <c r="E3456" s="292">
        <v>691.41</v>
      </c>
      <c r="F3456" s="293">
        <v>68.540000000000006</v>
      </c>
      <c r="G3456" s="293">
        <v>759.95</v>
      </c>
    </row>
    <row r="3457" spans="1:7">
      <c r="A3457" s="289" t="s">
        <v>6412</v>
      </c>
      <c r="B3457" s="290"/>
      <c r="C3457" s="289" t="s">
        <v>6413</v>
      </c>
      <c r="D3457" s="291" t="s">
        <v>13</v>
      </c>
      <c r="E3457" s="292">
        <v>616.1</v>
      </c>
      <c r="F3457" s="293">
        <v>25.71</v>
      </c>
      <c r="G3457" s="293">
        <v>641.80999999999995</v>
      </c>
    </row>
    <row r="3458" spans="1:7" ht="25.5">
      <c r="A3458" s="289" t="s">
        <v>6414</v>
      </c>
      <c r="B3458" s="290"/>
      <c r="C3458" s="289" t="s">
        <v>6415</v>
      </c>
      <c r="D3458" s="291" t="s">
        <v>13</v>
      </c>
      <c r="E3458" s="292">
        <v>6225.49</v>
      </c>
      <c r="F3458" s="293">
        <v>102.81</v>
      </c>
      <c r="G3458" s="293">
        <v>6328.3</v>
      </c>
    </row>
    <row r="3459" spans="1:7" ht="25.5">
      <c r="A3459" s="289" t="s">
        <v>6416</v>
      </c>
      <c r="B3459" s="290"/>
      <c r="C3459" s="289" t="s">
        <v>6417</v>
      </c>
      <c r="D3459" s="291" t="s">
        <v>13</v>
      </c>
      <c r="E3459" s="292">
        <v>1309.76</v>
      </c>
      <c r="F3459" s="293">
        <v>68.540000000000006</v>
      </c>
      <c r="G3459" s="293">
        <v>1378.3</v>
      </c>
    </row>
    <row r="3460" spans="1:7" ht="25.5">
      <c r="A3460" s="289" t="s">
        <v>6418</v>
      </c>
      <c r="B3460" s="290"/>
      <c r="C3460" s="289" t="s">
        <v>6419</v>
      </c>
      <c r="D3460" s="291" t="s">
        <v>13</v>
      </c>
      <c r="E3460" s="292">
        <v>1911.3</v>
      </c>
      <c r="F3460" s="293">
        <v>68.540000000000006</v>
      </c>
      <c r="G3460" s="293">
        <v>1979.84</v>
      </c>
    </row>
    <row r="3461" spans="1:7">
      <c r="A3461" s="289" t="s">
        <v>6420</v>
      </c>
      <c r="B3461" s="290"/>
      <c r="C3461" s="289" t="s">
        <v>6421</v>
      </c>
      <c r="D3461" s="291" t="s">
        <v>13</v>
      </c>
      <c r="E3461" s="292">
        <v>1167.01</v>
      </c>
      <c r="F3461" s="293">
        <v>68.540000000000006</v>
      </c>
      <c r="G3461" s="293">
        <v>1235.55</v>
      </c>
    </row>
    <row r="3462" spans="1:7">
      <c r="A3462" s="285" t="s">
        <v>6422</v>
      </c>
      <c r="B3462" s="286" t="s">
        <v>6423</v>
      </c>
      <c r="C3462" s="287"/>
      <c r="D3462" s="288"/>
      <c r="E3462" s="294"/>
      <c r="F3462" s="294"/>
      <c r="G3462" s="294"/>
    </row>
    <row r="3463" spans="1:7" ht="25.5">
      <c r="A3463" s="289" t="s">
        <v>6424</v>
      </c>
      <c r="B3463" s="290"/>
      <c r="C3463" s="289" t="s">
        <v>6425</v>
      </c>
      <c r="D3463" s="291" t="s">
        <v>13</v>
      </c>
      <c r="E3463" s="292">
        <v>57.04</v>
      </c>
      <c r="F3463" s="293">
        <v>15.42</v>
      </c>
      <c r="G3463" s="293">
        <v>72.459999999999994</v>
      </c>
    </row>
    <row r="3464" spans="1:7" ht="25.5">
      <c r="A3464" s="289" t="s">
        <v>6426</v>
      </c>
      <c r="B3464" s="290"/>
      <c r="C3464" s="289" t="s">
        <v>6427</v>
      </c>
      <c r="D3464" s="291" t="s">
        <v>13</v>
      </c>
      <c r="E3464" s="292">
        <v>76.349999999999994</v>
      </c>
      <c r="F3464" s="293">
        <v>20.56</v>
      </c>
      <c r="G3464" s="293">
        <v>96.91</v>
      </c>
    </row>
    <row r="3465" spans="1:7" ht="25.5">
      <c r="A3465" s="289" t="s">
        <v>6428</v>
      </c>
      <c r="B3465" s="290"/>
      <c r="C3465" s="289" t="s">
        <v>6429</v>
      </c>
      <c r="D3465" s="291" t="s">
        <v>13</v>
      </c>
      <c r="E3465" s="292">
        <v>101.42</v>
      </c>
      <c r="F3465" s="293">
        <v>25.71</v>
      </c>
      <c r="G3465" s="293">
        <v>127.13</v>
      </c>
    </row>
    <row r="3466" spans="1:7" ht="25.5">
      <c r="A3466" s="289" t="s">
        <v>8001</v>
      </c>
      <c r="B3466" s="290"/>
      <c r="C3466" s="289" t="s">
        <v>8002</v>
      </c>
      <c r="D3466" s="291" t="s">
        <v>13</v>
      </c>
      <c r="E3466" s="292">
        <v>122.95</v>
      </c>
      <c r="F3466" s="293">
        <v>27.41</v>
      </c>
      <c r="G3466" s="293">
        <v>150.36000000000001</v>
      </c>
    </row>
    <row r="3467" spans="1:7" ht="25.5">
      <c r="A3467" s="289" t="s">
        <v>6430</v>
      </c>
      <c r="B3467" s="290"/>
      <c r="C3467" s="289" t="s">
        <v>6431</v>
      </c>
      <c r="D3467" s="291" t="s">
        <v>13</v>
      </c>
      <c r="E3467" s="292">
        <v>310.47000000000003</v>
      </c>
      <c r="F3467" s="293">
        <v>42.83</v>
      </c>
      <c r="G3467" s="293">
        <v>353.3</v>
      </c>
    </row>
    <row r="3468" spans="1:7">
      <c r="A3468" s="285" t="s">
        <v>6432</v>
      </c>
      <c r="B3468" s="286" t="s">
        <v>6433</v>
      </c>
      <c r="C3468" s="287"/>
      <c r="D3468" s="288"/>
      <c r="E3468" s="294"/>
      <c r="F3468" s="294"/>
      <c r="G3468" s="294"/>
    </row>
    <row r="3469" spans="1:7" ht="25.5">
      <c r="A3469" s="289" t="s">
        <v>6434</v>
      </c>
      <c r="B3469" s="290"/>
      <c r="C3469" s="289" t="s">
        <v>6435</v>
      </c>
      <c r="D3469" s="291" t="s">
        <v>13</v>
      </c>
      <c r="E3469" s="292">
        <v>238.93</v>
      </c>
      <c r="F3469" s="293">
        <v>20.56</v>
      </c>
      <c r="G3469" s="293">
        <v>259.49</v>
      </c>
    </row>
    <row r="3470" spans="1:7" ht="25.5">
      <c r="A3470" s="289" t="s">
        <v>6436</v>
      </c>
      <c r="B3470" s="290"/>
      <c r="C3470" s="289" t="s">
        <v>6437</v>
      </c>
      <c r="D3470" s="291" t="s">
        <v>13</v>
      </c>
      <c r="E3470" s="292">
        <v>303.36</v>
      </c>
      <c r="F3470" s="293">
        <v>25.71</v>
      </c>
      <c r="G3470" s="293">
        <v>329.07</v>
      </c>
    </row>
    <row r="3471" spans="1:7" ht="25.5">
      <c r="A3471" s="289" t="s">
        <v>6438</v>
      </c>
      <c r="B3471" s="290"/>
      <c r="C3471" s="289" t="s">
        <v>6439</v>
      </c>
      <c r="D3471" s="291" t="s">
        <v>13</v>
      </c>
      <c r="E3471" s="292">
        <v>582.30999999999995</v>
      </c>
      <c r="F3471" s="293">
        <v>34.270000000000003</v>
      </c>
      <c r="G3471" s="293">
        <v>616.58000000000004</v>
      </c>
    </row>
    <row r="3472" spans="1:7" ht="25.5">
      <c r="A3472" s="289" t="s">
        <v>6440</v>
      </c>
      <c r="B3472" s="290"/>
      <c r="C3472" s="289" t="s">
        <v>6441</v>
      </c>
      <c r="D3472" s="291" t="s">
        <v>13</v>
      </c>
      <c r="E3472" s="292">
        <v>788.62</v>
      </c>
      <c r="F3472" s="293">
        <v>42.83</v>
      </c>
      <c r="G3472" s="293">
        <v>831.45</v>
      </c>
    </row>
    <row r="3473" spans="1:7">
      <c r="A3473" s="285" t="s">
        <v>6442</v>
      </c>
      <c r="B3473" s="286" t="s">
        <v>6443</v>
      </c>
      <c r="C3473" s="287"/>
      <c r="D3473" s="288"/>
      <c r="E3473" s="294"/>
      <c r="F3473" s="294"/>
      <c r="G3473" s="294"/>
    </row>
    <row r="3474" spans="1:7" ht="25.5">
      <c r="A3474" s="289" t="s">
        <v>6444</v>
      </c>
      <c r="B3474" s="290"/>
      <c r="C3474" s="289" t="s">
        <v>6445</v>
      </c>
      <c r="D3474" s="291" t="s">
        <v>13</v>
      </c>
      <c r="E3474" s="292">
        <v>397.93</v>
      </c>
      <c r="F3474" s="293">
        <v>15.42</v>
      </c>
      <c r="G3474" s="293">
        <v>413.35</v>
      </c>
    </row>
    <row r="3475" spans="1:7">
      <c r="A3475" s="285" t="s">
        <v>6446</v>
      </c>
      <c r="B3475" s="286" t="s">
        <v>6447</v>
      </c>
      <c r="C3475" s="287"/>
      <c r="D3475" s="288"/>
      <c r="E3475" s="294"/>
      <c r="F3475" s="294"/>
      <c r="G3475" s="294"/>
    </row>
    <row r="3476" spans="1:7" ht="25.5">
      <c r="A3476" s="289" t="s">
        <v>6448</v>
      </c>
      <c r="B3476" s="290"/>
      <c r="C3476" s="289" t="s">
        <v>8003</v>
      </c>
      <c r="D3476" s="291" t="s">
        <v>13</v>
      </c>
      <c r="E3476" s="292">
        <v>374.65</v>
      </c>
      <c r="F3476" s="293">
        <v>71.75</v>
      </c>
      <c r="G3476" s="293">
        <v>446.4</v>
      </c>
    </row>
    <row r="3477" spans="1:7">
      <c r="A3477" s="289" t="s">
        <v>6449</v>
      </c>
      <c r="B3477" s="290"/>
      <c r="C3477" s="289" t="s">
        <v>6450</v>
      </c>
      <c r="D3477" s="291" t="s">
        <v>13</v>
      </c>
      <c r="E3477" s="292">
        <v>142.27000000000001</v>
      </c>
      <c r="F3477" s="293">
        <v>6.86</v>
      </c>
      <c r="G3477" s="293">
        <v>149.13</v>
      </c>
    </row>
    <row r="3478" spans="1:7" ht="25.5">
      <c r="A3478" s="289" t="s">
        <v>6451</v>
      </c>
      <c r="B3478" s="290"/>
      <c r="C3478" s="289" t="s">
        <v>6452</v>
      </c>
      <c r="D3478" s="291" t="s">
        <v>13</v>
      </c>
      <c r="E3478" s="292">
        <v>122.9</v>
      </c>
      <c r="F3478" s="293">
        <v>17.149999999999999</v>
      </c>
      <c r="G3478" s="293">
        <v>140.05000000000001</v>
      </c>
    </row>
    <row r="3479" spans="1:7" ht="38.25">
      <c r="A3479" s="289" t="s">
        <v>6453</v>
      </c>
      <c r="B3479" s="290"/>
      <c r="C3479" s="289" t="s">
        <v>8004</v>
      </c>
      <c r="D3479" s="291" t="s">
        <v>13</v>
      </c>
      <c r="E3479" s="292">
        <v>8143.61</v>
      </c>
      <c r="F3479" s="293">
        <v>71.75</v>
      </c>
      <c r="G3479" s="293">
        <v>8215.36</v>
      </c>
    </row>
    <row r="3480" spans="1:7">
      <c r="A3480" s="285" t="s">
        <v>6454</v>
      </c>
      <c r="B3480" s="286" t="s">
        <v>6455</v>
      </c>
      <c r="C3480" s="287"/>
      <c r="D3480" s="288"/>
      <c r="E3480" s="294"/>
      <c r="F3480" s="294"/>
      <c r="G3480" s="294"/>
    </row>
    <row r="3481" spans="1:7">
      <c r="A3481" s="289" t="s">
        <v>6456</v>
      </c>
      <c r="B3481" s="290"/>
      <c r="C3481" s="289" t="s">
        <v>6457</v>
      </c>
      <c r="D3481" s="291" t="s">
        <v>13</v>
      </c>
      <c r="E3481" s="292">
        <v>1914.19</v>
      </c>
      <c r="F3481" s="293">
        <v>118.65</v>
      </c>
      <c r="G3481" s="293">
        <v>2032.84</v>
      </c>
    </row>
    <row r="3482" spans="1:7">
      <c r="A3482" s="289" t="s">
        <v>6458</v>
      </c>
      <c r="B3482" s="290"/>
      <c r="C3482" s="289" t="s">
        <v>6459</v>
      </c>
      <c r="D3482" s="291" t="s">
        <v>13</v>
      </c>
      <c r="E3482" s="292">
        <v>668.72</v>
      </c>
      <c r="F3482" s="293">
        <v>118.65</v>
      </c>
      <c r="G3482" s="293">
        <v>787.37</v>
      </c>
    </row>
    <row r="3483" spans="1:7" ht="25.5">
      <c r="A3483" s="289" t="s">
        <v>6460</v>
      </c>
      <c r="B3483" s="290"/>
      <c r="C3483" s="289" t="s">
        <v>6461</v>
      </c>
      <c r="D3483" s="291" t="s">
        <v>13</v>
      </c>
      <c r="E3483" s="292">
        <v>845.95</v>
      </c>
      <c r="F3483" s="293">
        <v>42.83</v>
      </c>
      <c r="G3483" s="293">
        <v>888.78</v>
      </c>
    </row>
    <row r="3484" spans="1:7" ht="25.5">
      <c r="A3484" s="289" t="s">
        <v>6462</v>
      </c>
      <c r="B3484" s="290"/>
      <c r="C3484" s="289" t="s">
        <v>6463</v>
      </c>
      <c r="D3484" s="291" t="s">
        <v>13</v>
      </c>
      <c r="E3484" s="292">
        <v>1121.17</v>
      </c>
      <c r="F3484" s="293">
        <v>77.099999999999994</v>
      </c>
      <c r="G3484" s="293">
        <v>1198.27</v>
      </c>
    </row>
    <row r="3485" spans="1:7" ht="25.5">
      <c r="A3485" s="289" t="s">
        <v>6464</v>
      </c>
      <c r="B3485" s="290"/>
      <c r="C3485" s="289" t="s">
        <v>6465</v>
      </c>
      <c r="D3485" s="291" t="s">
        <v>13</v>
      </c>
      <c r="E3485" s="292">
        <v>1649.54</v>
      </c>
      <c r="F3485" s="293">
        <v>77.099999999999994</v>
      </c>
      <c r="G3485" s="293">
        <v>1726.64</v>
      </c>
    </row>
    <row r="3486" spans="1:7">
      <c r="A3486" s="289" t="s">
        <v>6466</v>
      </c>
      <c r="B3486" s="290"/>
      <c r="C3486" s="289" t="s">
        <v>6467</v>
      </c>
      <c r="D3486" s="291" t="s">
        <v>13</v>
      </c>
      <c r="E3486" s="292">
        <v>4339.55</v>
      </c>
      <c r="F3486" s="293">
        <v>118.65</v>
      </c>
      <c r="G3486" s="293">
        <v>4458.2</v>
      </c>
    </row>
    <row r="3487" spans="1:7">
      <c r="A3487" s="289" t="s">
        <v>6468</v>
      </c>
      <c r="B3487" s="290"/>
      <c r="C3487" s="289" t="s">
        <v>6469</v>
      </c>
      <c r="D3487" s="291" t="s">
        <v>13</v>
      </c>
      <c r="E3487" s="292">
        <v>770.37</v>
      </c>
      <c r="F3487" s="293">
        <v>118.65</v>
      </c>
      <c r="G3487" s="293">
        <v>889.02</v>
      </c>
    </row>
    <row r="3488" spans="1:7">
      <c r="A3488" s="289" t="s">
        <v>6470</v>
      </c>
      <c r="B3488" s="290"/>
      <c r="C3488" s="289" t="s">
        <v>6471</v>
      </c>
      <c r="D3488" s="291" t="s">
        <v>13</v>
      </c>
      <c r="E3488" s="292">
        <v>1216.68</v>
      </c>
      <c r="F3488" s="293">
        <v>118.65</v>
      </c>
      <c r="G3488" s="293">
        <v>1335.33</v>
      </c>
    </row>
    <row r="3489" spans="1:7">
      <c r="A3489" s="289" t="s">
        <v>6472</v>
      </c>
      <c r="B3489" s="290"/>
      <c r="C3489" s="289" t="s">
        <v>6473</v>
      </c>
      <c r="D3489" s="291" t="s">
        <v>13</v>
      </c>
      <c r="E3489" s="292">
        <v>692.72</v>
      </c>
      <c r="F3489" s="293">
        <v>10.29</v>
      </c>
      <c r="G3489" s="293">
        <v>703.01</v>
      </c>
    </row>
    <row r="3490" spans="1:7" ht="25.5">
      <c r="A3490" s="289" t="s">
        <v>6474</v>
      </c>
      <c r="B3490" s="290"/>
      <c r="C3490" s="289" t="s">
        <v>6475</v>
      </c>
      <c r="D3490" s="291" t="s">
        <v>13</v>
      </c>
      <c r="E3490" s="292">
        <v>1761.13</v>
      </c>
      <c r="F3490" s="293">
        <v>15.07</v>
      </c>
      <c r="G3490" s="293">
        <v>1776.2</v>
      </c>
    </row>
    <row r="3491" spans="1:7">
      <c r="A3491" s="285" t="s">
        <v>6476</v>
      </c>
      <c r="B3491" s="286" t="s">
        <v>6477</v>
      </c>
      <c r="C3491" s="287"/>
      <c r="D3491" s="288"/>
      <c r="E3491" s="294"/>
      <c r="F3491" s="294"/>
      <c r="G3491" s="294"/>
    </row>
    <row r="3492" spans="1:7">
      <c r="A3492" s="289" t="s">
        <v>6478</v>
      </c>
      <c r="B3492" s="290"/>
      <c r="C3492" s="289" t="s">
        <v>6479</v>
      </c>
      <c r="D3492" s="291" t="s">
        <v>13</v>
      </c>
      <c r="E3492" s="292">
        <v>6.69</v>
      </c>
      <c r="F3492" s="293">
        <v>15.42</v>
      </c>
      <c r="G3492" s="293">
        <v>22.11</v>
      </c>
    </row>
    <row r="3493" spans="1:7" ht="25.5">
      <c r="A3493" s="289" t="s">
        <v>6480</v>
      </c>
      <c r="B3493" s="290"/>
      <c r="C3493" s="289" t="s">
        <v>6481</v>
      </c>
      <c r="D3493" s="291" t="s">
        <v>13</v>
      </c>
      <c r="E3493" s="292">
        <v>33.42</v>
      </c>
      <c r="F3493" s="293">
        <v>15.42</v>
      </c>
      <c r="G3493" s="293">
        <v>48.84</v>
      </c>
    </row>
    <row r="3494" spans="1:7">
      <c r="A3494" s="285" t="s">
        <v>6482</v>
      </c>
      <c r="B3494" s="286" t="s">
        <v>6483</v>
      </c>
      <c r="C3494" s="287"/>
      <c r="D3494" s="288"/>
      <c r="E3494" s="294"/>
      <c r="F3494" s="294"/>
      <c r="G3494" s="294"/>
    </row>
    <row r="3495" spans="1:7">
      <c r="A3495" s="289" t="s">
        <v>6484</v>
      </c>
      <c r="B3495" s="290"/>
      <c r="C3495" s="289" t="s">
        <v>6485</v>
      </c>
      <c r="D3495" s="291" t="s">
        <v>13</v>
      </c>
      <c r="E3495" s="292">
        <v>71.540000000000006</v>
      </c>
      <c r="F3495" s="293">
        <v>5.14</v>
      </c>
      <c r="G3495" s="293">
        <v>76.680000000000007</v>
      </c>
    </row>
    <row r="3496" spans="1:7">
      <c r="A3496" s="289" t="s">
        <v>6486</v>
      </c>
      <c r="B3496" s="290"/>
      <c r="C3496" s="289" t="s">
        <v>6487</v>
      </c>
      <c r="D3496" s="291" t="s">
        <v>13</v>
      </c>
      <c r="E3496" s="292">
        <v>269.08</v>
      </c>
      <c r="F3496" s="293">
        <v>42.83</v>
      </c>
      <c r="G3496" s="293">
        <v>311.91000000000003</v>
      </c>
    </row>
    <row r="3497" spans="1:7" ht="25.5">
      <c r="A3497" s="289" t="s">
        <v>6488</v>
      </c>
      <c r="B3497" s="290"/>
      <c r="C3497" s="289" t="s">
        <v>6489</v>
      </c>
      <c r="D3497" s="291" t="s">
        <v>13</v>
      </c>
      <c r="E3497" s="292">
        <v>494.82</v>
      </c>
      <c r="F3497" s="293">
        <v>42.83</v>
      </c>
      <c r="G3497" s="293">
        <v>537.65</v>
      </c>
    </row>
    <row r="3498" spans="1:7" ht="25.5">
      <c r="A3498" s="289" t="s">
        <v>6490</v>
      </c>
      <c r="B3498" s="290"/>
      <c r="C3498" s="289" t="s">
        <v>6491</v>
      </c>
      <c r="D3498" s="291" t="s">
        <v>13</v>
      </c>
      <c r="E3498" s="292">
        <v>28.5</v>
      </c>
      <c r="F3498" s="293">
        <v>7.24</v>
      </c>
      <c r="G3498" s="293">
        <v>35.74</v>
      </c>
    </row>
    <row r="3499" spans="1:7" ht="25.5">
      <c r="A3499" s="289" t="s">
        <v>6492</v>
      </c>
      <c r="B3499" s="290"/>
      <c r="C3499" s="289" t="s">
        <v>6493</v>
      </c>
      <c r="D3499" s="291" t="s">
        <v>13</v>
      </c>
      <c r="E3499" s="292">
        <v>570.61</v>
      </c>
      <c r="F3499" s="293">
        <v>24.11</v>
      </c>
      <c r="G3499" s="293">
        <v>594.72</v>
      </c>
    </row>
    <row r="3500" spans="1:7" ht="25.5">
      <c r="A3500" s="289" t="s">
        <v>6494</v>
      </c>
      <c r="B3500" s="290"/>
      <c r="C3500" s="289" t="s">
        <v>6495</v>
      </c>
      <c r="D3500" s="291" t="s">
        <v>13</v>
      </c>
      <c r="E3500" s="292">
        <v>249.58</v>
      </c>
      <c r="F3500" s="293">
        <v>24.11</v>
      </c>
      <c r="G3500" s="293">
        <v>273.69</v>
      </c>
    </row>
    <row r="3501" spans="1:7">
      <c r="A3501" s="289" t="s">
        <v>6496</v>
      </c>
      <c r="B3501" s="290"/>
      <c r="C3501" s="289" t="s">
        <v>6497</v>
      </c>
      <c r="D3501" s="291" t="s">
        <v>13</v>
      </c>
      <c r="E3501" s="292">
        <v>66.569999999999993</v>
      </c>
      <c r="F3501" s="293">
        <v>17.149999999999999</v>
      </c>
      <c r="G3501" s="293">
        <v>83.72</v>
      </c>
    </row>
    <row r="3502" spans="1:7">
      <c r="A3502" s="289" t="s">
        <v>8005</v>
      </c>
      <c r="B3502" s="290"/>
      <c r="C3502" s="289" t="s">
        <v>8006</v>
      </c>
      <c r="D3502" s="291" t="s">
        <v>13</v>
      </c>
      <c r="E3502" s="292">
        <v>2991.72</v>
      </c>
      <c r="F3502" s="293">
        <v>102.81</v>
      </c>
      <c r="G3502" s="293">
        <v>3094.53</v>
      </c>
    </row>
    <row r="3503" spans="1:7">
      <c r="A3503" s="289" t="s">
        <v>6498</v>
      </c>
      <c r="B3503" s="290"/>
      <c r="C3503" s="289" t="s">
        <v>6499</v>
      </c>
      <c r="D3503" s="291" t="s">
        <v>13</v>
      </c>
      <c r="E3503" s="292">
        <v>133.6</v>
      </c>
      <c r="F3503" s="293">
        <v>13.71</v>
      </c>
      <c r="G3503" s="293">
        <v>147.31</v>
      </c>
    </row>
    <row r="3504" spans="1:7" ht="25.5">
      <c r="A3504" s="289" t="s">
        <v>6500</v>
      </c>
      <c r="B3504" s="290"/>
      <c r="C3504" s="289" t="s">
        <v>8222</v>
      </c>
      <c r="D3504" s="291" t="s">
        <v>13</v>
      </c>
      <c r="E3504" s="292">
        <v>354.62</v>
      </c>
      <c r="F3504" s="293">
        <v>40.659999999999997</v>
      </c>
      <c r="G3504" s="293">
        <v>395.28</v>
      </c>
    </row>
    <row r="3505" spans="1:7">
      <c r="A3505" s="289" t="s">
        <v>6501</v>
      </c>
      <c r="B3505" s="290"/>
      <c r="C3505" s="289" t="s">
        <v>6502</v>
      </c>
      <c r="D3505" s="291" t="s">
        <v>13</v>
      </c>
      <c r="E3505" s="292">
        <v>170.2</v>
      </c>
      <c r="F3505" s="293">
        <v>42.83</v>
      </c>
      <c r="G3505" s="293">
        <v>213.03</v>
      </c>
    </row>
    <row r="3506" spans="1:7">
      <c r="A3506" s="289" t="s">
        <v>6503</v>
      </c>
      <c r="B3506" s="290"/>
      <c r="C3506" s="289" t="s">
        <v>6504</v>
      </c>
      <c r="D3506" s="291" t="s">
        <v>13</v>
      </c>
      <c r="E3506" s="292">
        <v>225.96</v>
      </c>
      <c r="F3506" s="293">
        <v>42.83</v>
      </c>
      <c r="G3506" s="293">
        <v>268.79000000000002</v>
      </c>
    </row>
    <row r="3507" spans="1:7">
      <c r="A3507" s="280" t="s">
        <v>6505</v>
      </c>
      <c r="B3507" s="281" t="s">
        <v>6506</v>
      </c>
      <c r="C3507" s="284"/>
      <c r="D3507" s="283"/>
      <c r="E3507" s="295"/>
      <c r="F3507" s="295"/>
      <c r="G3507" s="295"/>
    </row>
    <row r="3508" spans="1:7">
      <c r="A3508" s="285" t="s">
        <v>6507</v>
      </c>
      <c r="B3508" s="286" t="s">
        <v>6508</v>
      </c>
      <c r="C3508" s="287"/>
      <c r="D3508" s="288"/>
      <c r="E3508" s="294"/>
      <c r="F3508" s="294"/>
      <c r="G3508" s="294"/>
    </row>
    <row r="3509" spans="1:7">
      <c r="A3509" s="289" t="s">
        <v>6509</v>
      </c>
      <c r="B3509" s="290"/>
      <c r="C3509" s="289" t="s">
        <v>6510</v>
      </c>
      <c r="D3509" s="291" t="s">
        <v>13</v>
      </c>
      <c r="E3509" s="292">
        <v>5613.35</v>
      </c>
      <c r="F3509" s="293">
        <v>76.09</v>
      </c>
      <c r="G3509" s="293">
        <v>5689.44</v>
      </c>
    </row>
    <row r="3510" spans="1:7">
      <c r="A3510" s="289" t="s">
        <v>6511</v>
      </c>
      <c r="B3510" s="290"/>
      <c r="C3510" s="289" t="s">
        <v>6512</v>
      </c>
      <c r="D3510" s="291" t="s">
        <v>13</v>
      </c>
      <c r="E3510" s="292">
        <v>7823.42</v>
      </c>
      <c r="F3510" s="293">
        <v>103.97</v>
      </c>
      <c r="G3510" s="293">
        <v>7927.39</v>
      </c>
    </row>
    <row r="3511" spans="1:7">
      <c r="A3511" s="289" t="s">
        <v>8007</v>
      </c>
      <c r="B3511" s="290"/>
      <c r="C3511" s="289" t="s">
        <v>8008</v>
      </c>
      <c r="D3511" s="291" t="s">
        <v>13</v>
      </c>
      <c r="E3511" s="292">
        <v>928.19</v>
      </c>
      <c r="F3511" s="293">
        <v>41.25</v>
      </c>
      <c r="G3511" s="293">
        <v>969.44</v>
      </c>
    </row>
    <row r="3512" spans="1:7">
      <c r="A3512" s="289" t="s">
        <v>8009</v>
      </c>
      <c r="B3512" s="290"/>
      <c r="C3512" s="289" t="s">
        <v>8010</v>
      </c>
      <c r="D3512" s="291" t="s">
        <v>13</v>
      </c>
      <c r="E3512" s="292">
        <v>1375.4</v>
      </c>
      <c r="F3512" s="293">
        <v>41.25</v>
      </c>
      <c r="G3512" s="293">
        <v>1416.65</v>
      </c>
    </row>
    <row r="3513" spans="1:7">
      <c r="A3513" s="289" t="s">
        <v>8011</v>
      </c>
      <c r="B3513" s="290"/>
      <c r="C3513" s="289" t="s">
        <v>8012</v>
      </c>
      <c r="D3513" s="291" t="s">
        <v>13</v>
      </c>
      <c r="E3513" s="292">
        <v>2213.44</v>
      </c>
      <c r="F3513" s="293">
        <v>48.21</v>
      </c>
      <c r="G3513" s="293">
        <v>2261.65</v>
      </c>
    </row>
    <row r="3514" spans="1:7">
      <c r="A3514" s="289" t="s">
        <v>8013</v>
      </c>
      <c r="B3514" s="290"/>
      <c r="C3514" s="289" t="s">
        <v>8014</v>
      </c>
      <c r="D3514" s="291" t="s">
        <v>13</v>
      </c>
      <c r="E3514" s="292">
        <v>3761.17</v>
      </c>
      <c r="F3514" s="293">
        <v>62.15</v>
      </c>
      <c r="G3514" s="293">
        <v>3823.32</v>
      </c>
    </row>
    <row r="3515" spans="1:7" ht="25.5">
      <c r="A3515" s="289" t="s">
        <v>6513</v>
      </c>
      <c r="B3515" s="290"/>
      <c r="C3515" s="289" t="s">
        <v>6514</v>
      </c>
      <c r="D3515" s="291" t="s">
        <v>13</v>
      </c>
      <c r="E3515" s="292">
        <v>6303.51</v>
      </c>
      <c r="F3515" s="293">
        <v>55.19</v>
      </c>
      <c r="G3515" s="293">
        <v>6358.7</v>
      </c>
    </row>
    <row r="3516" spans="1:7" ht="25.5">
      <c r="A3516" s="289" t="s">
        <v>6515</v>
      </c>
      <c r="B3516" s="290"/>
      <c r="C3516" s="289" t="s">
        <v>6516</v>
      </c>
      <c r="D3516" s="291" t="s">
        <v>13</v>
      </c>
      <c r="E3516" s="292">
        <v>10679.77</v>
      </c>
      <c r="F3516" s="293">
        <v>76.09</v>
      </c>
      <c r="G3516" s="293">
        <v>10755.86</v>
      </c>
    </row>
    <row r="3517" spans="1:7">
      <c r="A3517" s="289" t="s">
        <v>6517</v>
      </c>
      <c r="B3517" s="290"/>
      <c r="C3517" s="289" t="s">
        <v>8015</v>
      </c>
      <c r="D3517" s="291" t="s">
        <v>13</v>
      </c>
      <c r="E3517" s="292">
        <v>755.99</v>
      </c>
      <c r="F3517" s="293">
        <v>48.21</v>
      </c>
      <c r="G3517" s="293">
        <v>804.2</v>
      </c>
    </row>
    <row r="3518" spans="1:7">
      <c r="A3518" s="289" t="s">
        <v>8016</v>
      </c>
      <c r="B3518" s="290"/>
      <c r="C3518" s="289" t="s">
        <v>8017</v>
      </c>
      <c r="D3518" s="291" t="s">
        <v>13</v>
      </c>
      <c r="E3518" s="292">
        <v>417.25</v>
      </c>
      <c r="F3518" s="293">
        <v>48.21</v>
      </c>
      <c r="G3518" s="293">
        <v>465.46</v>
      </c>
    </row>
    <row r="3519" spans="1:7">
      <c r="A3519" s="285" t="s">
        <v>6518</v>
      </c>
      <c r="B3519" s="286" t="s">
        <v>6519</v>
      </c>
      <c r="C3519" s="287"/>
      <c r="D3519" s="288"/>
      <c r="E3519" s="294"/>
      <c r="F3519" s="294"/>
      <c r="G3519" s="294"/>
    </row>
    <row r="3520" spans="1:7">
      <c r="A3520" s="289" t="s">
        <v>6520</v>
      </c>
      <c r="B3520" s="290"/>
      <c r="C3520" s="289" t="s">
        <v>6521</v>
      </c>
      <c r="D3520" s="291" t="s">
        <v>262</v>
      </c>
      <c r="E3520" s="292">
        <v>2197.04</v>
      </c>
      <c r="F3520" s="293">
        <v>48.21</v>
      </c>
      <c r="G3520" s="293">
        <v>2245.25</v>
      </c>
    </row>
    <row r="3521" spans="1:7">
      <c r="A3521" s="289" t="s">
        <v>6522</v>
      </c>
      <c r="B3521" s="290"/>
      <c r="C3521" s="289" t="s">
        <v>6523</v>
      </c>
      <c r="D3521" s="291" t="s">
        <v>262</v>
      </c>
      <c r="E3521" s="292">
        <v>4140.93</v>
      </c>
      <c r="F3521" s="293">
        <v>48.21</v>
      </c>
      <c r="G3521" s="293">
        <v>4189.1400000000003</v>
      </c>
    </row>
    <row r="3522" spans="1:7">
      <c r="A3522" s="289" t="s">
        <v>6524</v>
      </c>
      <c r="B3522" s="290"/>
      <c r="C3522" s="289" t="s">
        <v>6525</v>
      </c>
      <c r="D3522" s="291" t="s">
        <v>262</v>
      </c>
      <c r="E3522" s="292">
        <v>5919.8</v>
      </c>
      <c r="F3522" s="293">
        <v>48.21</v>
      </c>
      <c r="G3522" s="293">
        <v>5968.01</v>
      </c>
    </row>
    <row r="3523" spans="1:7">
      <c r="A3523" s="289" t="s">
        <v>6526</v>
      </c>
      <c r="B3523" s="290"/>
      <c r="C3523" s="289" t="s">
        <v>6527</v>
      </c>
      <c r="D3523" s="291" t="s">
        <v>262</v>
      </c>
      <c r="E3523" s="292">
        <v>9955.08</v>
      </c>
      <c r="F3523" s="293">
        <v>48.21</v>
      </c>
      <c r="G3523" s="293">
        <v>10003.290000000001</v>
      </c>
    </row>
    <row r="3524" spans="1:7">
      <c r="A3524" s="285" t="s">
        <v>6528</v>
      </c>
      <c r="B3524" s="286" t="s">
        <v>6529</v>
      </c>
      <c r="C3524" s="287"/>
      <c r="D3524" s="288"/>
      <c r="E3524" s="294"/>
      <c r="F3524" s="294"/>
      <c r="G3524" s="294"/>
    </row>
    <row r="3525" spans="1:7" ht="38.25">
      <c r="A3525" s="289" t="s">
        <v>8018</v>
      </c>
      <c r="B3525" s="290"/>
      <c r="C3525" s="289" t="s">
        <v>6530</v>
      </c>
      <c r="D3525" s="291" t="s">
        <v>81</v>
      </c>
      <c r="E3525" s="292">
        <v>20748.009999999998</v>
      </c>
      <c r="F3525" s="293">
        <v>2669.48</v>
      </c>
      <c r="G3525" s="293">
        <v>23417.49</v>
      </c>
    </row>
    <row r="3526" spans="1:7" ht="38.25">
      <c r="A3526" s="289" t="s">
        <v>8019</v>
      </c>
      <c r="B3526" s="290"/>
      <c r="C3526" s="289" t="s">
        <v>6531</v>
      </c>
      <c r="D3526" s="291" t="s">
        <v>81</v>
      </c>
      <c r="E3526" s="292">
        <v>29339.759999999998</v>
      </c>
      <c r="F3526" s="293">
        <v>4512.63</v>
      </c>
      <c r="G3526" s="293">
        <v>33852.39</v>
      </c>
    </row>
    <row r="3527" spans="1:7">
      <c r="A3527" s="285" t="s">
        <v>6532</v>
      </c>
      <c r="B3527" s="286" t="s">
        <v>6533</v>
      </c>
      <c r="C3527" s="287"/>
      <c r="D3527" s="288"/>
      <c r="E3527" s="294"/>
      <c r="F3527" s="294"/>
      <c r="G3527" s="294"/>
    </row>
    <row r="3528" spans="1:7">
      <c r="A3528" s="289" t="s">
        <v>6534</v>
      </c>
      <c r="B3528" s="290"/>
      <c r="C3528" s="289" t="s">
        <v>6535</v>
      </c>
      <c r="D3528" s="291" t="s">
        <v>13</v>
      </c>
      <c r="E3528" s="292">
        <v>59.05</v>
      </c>
      <c r="F3528" s="293">
        <v>10.29</v>
      </c>
      <c r="G3528" s="293">
        <v>69.34</v>
      </c>
    </row>
    <row r="3529" spans="1:7">
      <c r="A3529" s="289" t="s">
        <v>6536</v>
      </c>
      <c r="B3529" s="290"/>
      <c r="C3529" s="289" t="s">
        <v>6537</v>
      </c>
      <c r="D3529" s="291" t="s">
        <v>13</v>
      </c>
      <c r="E3529" s="292">
        <v>75.62</v>
      </c>
      <c r="F3529" s="293">
        <v>13.71</v>
      </c>
      <c r="G3529" s="293">
        <v>89.33</v>
      </c>
    </row>
    <row r="3530" spans="1:7">
      <c r="A3530" s="289" t="s">
        <v>6538</v>
      </c>
      <c r="B3530" s="290"/>
      <c r="C3530" s="289" t="s">
        <v>6539</v>
      </c>
      <c r="D3530" s="291" t="s">
        <v>13</v>
      </c>
      <c r="E3530" s="292">
        <v>138.31</v>
      </c>
      <c r="F3530" s="293">
        <v>15.42</v>
      </c>
      <c r="G3530" s="293">
        <v>153.72999999999999</v>
      </c>
    </row>
    <row r="3531" spans="1:7">
      <c r="A3531" s="289" t="s">
        <v>6540</v>
      </c>
      <c r="B3531" s="290"/>
      <c r="C3531" s="289" t="s">
        <v>6541</v>
      </c>
      <c r="D3531" s="291" t="s">
        <v>13</v>
      </c>
      <c r="E3531" s="292">
        <v>145.83000000000001</v>
      </c>
      <c r="F3531" s="293">
        <v>15.42</v>
      </c>
      <c r="G3531" s="293">
        <v>161.25</v>
      </c>
    </row>
    <row r="3532" spans="1:7">
      <c r="A3532" s="289" t="s">
        <v>6542</v>
      </c>
      <c r="B3532" s="290"/>
      <c r="C3532" s="289" t="s">
        <v>6543</v>
      </c>
      <c r="D3532" s="291" t="s">
        <v>13</v>
      </c>
      <c r="E3532" s="292">
        <v>182.04</v>
      </c>
      <c r="F3532" s="293">
        <v>20.56</v>
      </c>
      <c r="G3532" s="293">
        <v>202.6</v>
      </c>
    </row>
    <row r="3533" spans="1:7">
      <c r="A3533" s="289" t="s">
        <v>6544</v>
      </c>
      <c r="B3533" s="290"/>
      <c r="C3533" s="289" t="s">
        <v>6545</v>
      </c>
      <c r="D3533" s="291" t="s">
        <v>13</v>
      </c>
      <c r="E3533" s="292">
        <v>754.8</v>
      </c>
      <c r="F3533" s="293">
        <v>15.42</v>
      </c>
      <c r="G3533" s="293">
        <v>770.22</v>
      </c>
    </row>
    <row r="3534" spans="1:7">
      <c r="A3534" s="289" t="s">
        <v>6546</v>
      </c>
      <c r="B3534" s="290"/>
      <c r="C3534" s="289" t="s">
        <v>6547</v>
      </c>
      <c r="D3534" s="291" t="s">
        <v>13</v>
      </c>
      <c r="E3534" s="292">
        <v>1380.66</v>
      </c>
      <c r="F3534" s="293">
        <v>68.540000000000006</v>
      </c>
      <c r="G3534" s="293">
        <v>1449.2</v>
      </c>
    </row>
    <row r="3535" spans="1:7">
      <c r="A3535" s="285" t="s">
        <v>6548</v>
      </c>
      <c r="B3535" s="286" t="s">
        <v>6549</v>
      </c>
      <c r="C3535" s="287"/>
      <c r="D3535" s="288"/>
      <c r="E3535" s="294"/>
      <c r="F3535" s="294"/>
      <c r="G3535" s="294"/>
    </row>
    <row r="3536" spans="1:7">
      <c r="A3536" s="289" t="s">
        <v>6550</v>
      </c>
      <c r="B3536" s="290"/>
      <c r="C3536" s="289" t="s">
        <v>6551</v>
      </c>
      <c r="D3536" s="291" t="s">
        <v>13</v>
      </c>
      <c r="E3536" s="292">
        <v>0</v>
      </c>
      <c r="F3536" s="293">
        <v>41.82</v>
      </c>
      <c r="G3536" s="293">
        <v>41.82</v>
      </c>
    </row>
    <row r="3537" spans="1:7">
      <c r="A3537" s="289" t="s">
        <v>6552</v>
      </c>
      <c r="B3537" s="290"/>
      <c r="C3537" s="289" t="s">
        <v>6553</v>
      </c>
      <c r="D3537" s="291" t="s">
        <v>13</v>
      </c>
      <c r="E3537" s="292">
        <v>0</v>
      </c>
      <c r="F3537" s="293">
        <v>111.52</v>
      </c>
      <c r="G3537" s="293">
        <v>111.52</v>
      </c>
    </row>
    <row r="3538" spans="1:7">
      <c r="A3538" s="289" t="s">
        <v>6554</v>
      </c>
      <c r="B3538" s="290"/>
      <c r="C3538" s="289" t="s">
        <v>6555</v>
      </c>
      <c r="D3538" s="291" t="s">
        <v>13</v>
      </c>
      <c r="E3538" s="292">
        <v>0</v>
      </c>
      <c r="F3538" s="293">
        <v>250.92</v>
      </c>
      <c r="G3538" s="293">
        <v>250.92</v>
      </c>
    </row>
    <row r="3539" spans="1:7">
      <c r="A3539" s="280" t="s">
        <v>6556</v>
      </c>
      <c r="B3539" s="281" t="s">
        <v>6557</v>
      </c>
      <c r="C3539" s="284"/>
      <c r="D3539" s="283"/>
      <c r="E3539" s="295"/>
      <c r="F3539" s="295"/>
      <c r="G3539" s="295"/>
    </row>
    <row r="3540" spans="1:7">
      <c r="A3540" s="285" t="s">
        <v>6558</v>
      </c>
      <c r="B3540" s="286" t="s">
        <v>6559</v>
      </c>
      <c r="C3540" s="287"/>
      <c r="D3540" s="288"/>
      <c r="E3540" s="294"/>
      <c r="F3540" s="294"/>
      <c r="G3540" s="294"/>
    </row>
    <row r="3541" spans="1:7">
      <c r="A3541" s="289" t="s">
        <v>6560</v>
      </c>
      <c r="B3541" s="290"/>
      <c r="C3541" s="289" t="s">
        <v>6561</v>
      </c>
      <c r="D3541" s="291" t="s">
        <v>13</v>
      </c>
      <c r="E3541" s="292">
        <v>22.78</v>
      </c>
      <c r="F3541" s="293">
        <v>34.270000000000003</v>
      </c>
      <c r="G3541" s="293">
        <v>57.05</v>
      </c>
    </row>
    <row r="3542" spans="1:7">
      <c r="A3542" s="289" t="s">
        <v>6562</v>
      </c>
      <c r="B3542" s="290"/>
      <c r="C3542" s="289" t="s">
        <v>6563</v>
      </c>
      <c r="D3542" s="291" t="s">
        <v>13</v>
      </c>
      <c r="E3542" s="292">
        <v>31.09</v>
      </c>
      <c r="F3542" s="293">
        <v>34.270000000000003</v>
      </c>
      <c r="G3542" s="293">
        <v>65.36</v>
      </c>
    </row>
    <row r="3543" spans="1:7">
      <c r="A3543" s="289" t="s">
        <v>6564</v>
      </c>
      <c r="B3543" s="290"/>
      <c r="C3543" s="289" t="s">
        <v>6565</v>
      </c>
      <c r="D3543" s="291" t="s">
        <v>13</v>
      </c>
      <c r="E3543" s="292">
        <v>39.369999999999997</v>
      </c>
      <c r="F3543" s="293">
        <v>34.270000000000003</v>
      </c>
      <c r="G3543" s="293">
        <v>73.64</v>
      </c>
    </row>
    <row r="3544" spans="1:7">
      <c r="A3544" s="289" t="s">
        <v>6566</v>
      </c>
      <c r="B3544" s="290"/>
      <c r="C3544" s="289" t="s">
        <v>6567</v>
      </c>
      <c r="D3544" s="291" t="s">
        <v>13</v>
      </c>
      <c r="E3544" s="292">
        <v>44.55</v>
      </c>
      <c r="F3544" s="293">
        <v>34.270000000000003</v>
      </c>
      <c r="G3544" s="293">
        <v>78.819999999999993</v>
      </c>
    </row>
    <row r="3545" spans="1:7">
      <c r="A3545" s="289" t="s">
        <v>6568</v>
      </c>
      <c r="B3545" s="290"/>
      <c r="C3545" s="289" t="s">
        <v>6569</v>
      </c>
      <c r="D3545" s="291" t="s">
        <v>13</v>
      </c>
      <c r="E3545" s="292">
        <v>53.11</v>
      </c>
      <c r="F3545" s="293">
        <v>34.270000000000003</v>
      </c>
      <c r="G3545" s="293">
        <v>87.38</v>
      </c>
    </row>
    <row r="3546" spans="1:7">
      <c r="A3546" s="289" t="s">
        <v>6570</v>
      </c>
      <c r="B3546" s="290"/>
      <c r="C3546" s="289" t="s">
        <v>6571</v>
      </c>
      <c r="D3546" s="291" t="s">
        <v>13</v>
      </c>
      <c r="E3546" s="292">
        <v>69.489999999999995</v>
      </c>
      <c r="F3546" s="293">
        <v>34.270000000000003</v>
      </c>
      <c r="G3546" s="293">
        <v>103.76</v>
      </c>
    </row>
    <row r="3547" spans="1:7">
      <c r="A3547" s="285" t="s">
        <v>6572</v>
      </c>
      <c r="B3547" s="286" t="s">
        <v>6573</v>
      </c>
      <c r="C3547" s="287"/>
      <c r="D3547" s="288"/>
      <c r="E3547" s="294"/>
      <c r="F3547" s="294"/>
      <c r="G3547" s="294"/>
    </row>
    <row r="3548" spans="1:7">
      <c r="A3548" s="289" t="s">
        <v>6574</v>
      </c>
      <c r="B3548" s="290"/>
      <c r="C3548" s="289" t="s">
        <v>8020</v>
      </c>
      <c r="D3548" s="291" t="s">
        <v>13</v>
      </c>
      <c r="E3548" s="292">
        <v>71.790000000000006</v>
      </c>
      <c r="F3548" s="293">
        <v>155.04</v>
      </c>
      <c r="G3548" s="293">
        <v>226.83</v>
      </c>
    </row>
    <row r="3549" spans="1:7">
      <c r="A3549" s="289" t="s">
        <v>6575</v>
      </c>
      <c r="B3549" s="290"/>
      <c r="C3549" s="289" t="s">
        <v>6576</v>
      </c>
      <c r="D3549" s="291" t="s">
        <v>13</v>
      </c>
      <c r="E3549" s="292">
        <v>368.67</v>
      </c>
      <c r="F3549" s="293">
        <v>34.270000000000003</v>
      </c>
      <c r="G3549" s="293">
        <v>402.94</v>
      </c>
    </row>
    <row r="3550" spans="1:7">
      <c r="A3550" s="285" t="s">
        <v>6577</v>
      </c>
      <c r="B3550" s="286" t="s">
        <v>6578</v>
      </c>
      <c r="C3550" s="287"/>
      <c r="D3550" s="288"/>
      <c r="E3550" s="294"/>
      <c r="F3550" s="294"/>
      <c r="G3550" s="294"/>
    </row>
    <row r="3551" spans="1:7">
      <c r="A3551" s="289" t="s">
        <v>6579</v>
      </c>
      <c r="B3551" s="290"/>
      <c r="C3551" s="289" t="s">
        <v>6580</v>
      </c>
      <c r="D3551" s="291" t="s">
        <v>13</v>
      </c>
      <c r="E3551" s="292">
        <v>20.309999999999999</v>
      </c>
      <c r="F3551" s="293">
        <v>34.270000000000003</v>
      </c>
      <c r="G3551" s="293">
        <v>54.58</v>
      </c>
    </row>
    <row r="3552" spans="1:7">
      <c r="A3552" s="285" t="s">
        <v>6581</v>
      </c>
      <c r="B3552" s="286" t="s">
        <v>6582</v>
      </c>
      <c r="C3552" s="287"/>
      <c r="D3552" s="288"/>
      <c r="E3552" s="294"/>
      <c r="F3552" s="294"/>
      <c r="G3552" s="294"/>
    </row>
    <row r="3553" spans="1:7">
      <c r="A3553" s="289" t="s">
        <v>6583</v>
      </c>
      <c r="B3553" s="290"/>
      <c r="C3553" s="289" t="s">
        <v>6584</v>
      </c>
      <c r="D3553" s="291" t="s">
        <v>13</v>
      </c>
      <c r="E3553" s="292">
        <v>79.349999999999994</v>
      </c>
      <c r="F3553" s="293">
        <v>41.13</v>
      </c>
      <c r="G3553" s="293">
        <v>120.48</v>
      </c>
    </row>
    <row r="3554" spans="1:7">
      <c r="A3554" s="289" t="s">
        <v>6585</v>
      </c>
      <c r="B3554" s="290"/>
      <c r="C3554" s="289" t="s">
        <v>6586</v>
      </c>
      <c r="D3554" s="291" t="s">
        <v>13</v>
      </c>
      <c r="E3554" s="292">
        <v>266.02</v>
      </c>
      <c r="F3554" s="293">
        <v>51.42</v>
      </c>
      <c r="G3554" s="293">
        <v>317.44</v>
      </c>
    </row>
    <row r="3555" spans="1:7">
      <c r="A3555" s="285" t="s">
        <v>6587</v>
      </c>
      <c r="B3555" s="286" t="s">
        <v>6588</v>
      </c>
      <c r="C3555" s="287"/>
      <c r="D3555" s="288"/>
      <c r="E3555" s="294"/>
      <c r="F3555" s="294"/>
      <c r="G3555" s="294"/>
    </row>
    <row r="3556" spans="1:7">
      <c r="A3556" s="289" t="s">
        <v>6589</v>
      </c>
      <c r="B3556" s="290"/>
      <c r="C3556" s="289" t="s">
        <v>6590</v>
      </c>
      <c r="D3556" s="291" t="s">
        <v>13</v>
      </c>
      <c r="E3556" s="292">
        <v>7.92</v>
      </c>
      <c r="F3556" s="293">
        <v>2.0499999999999998</v>
      </c>
      <c r="G3556" s="293">
        <v>9.9700000000000006</v>
      </c>
    </row>
    <row r="3557" spans="1:7">
      <c r="A3557" s="289" t="s">
        <v>6591</v>
      </c>
      <c r="B3557" s="290"/>
      <c r="C3557" s="289" t="s">
        <v>6592</v>
      </c>
      <c r="D3557" s="291" t="s">
        <v>56</v>
      </c>
      <c r="E3557" s="292">
        <v>822.32</v>
      </c>
      <c r="F3557" s="293">
        <v>22.43</v>
      </c>
      <c r="G3557" s="293">
        <v>844.75</v>
      </c>
    </row>
    <row r="3558" spans="1:7">
      <c r="A3558" s="289" t="s">
        <v>6593</v>
      </c>
      <c r="B3558" s="290"/>
      <c r="C3558" s="289" t="s">
        <v>6594</v>
      </c>
      <c r="D3558" s="291" t="s">
        <v>13</v>
      </c>
      <c r="E3558" s="292">
        <v>5.24</v>
      </c>
      <c r="F3558" s="293">
        <v>2.0499999999999998</v>
      </c>
      <c r="G3558" s="293">
        <v>7.29</v>
      </c>
    </row>
    <row r="3559" spans="1:7">
      <c r="A3559" s="289" t="s">
        <v>8021</v>
      </c>
      <c r="B3559" s="290"/>
      <c r="C3559" s="289" t="s">
        <v>8022</v>
      </c>
      <c r="D3559" s="291" t="s">
        <v>13</v>
      </c>
      <c r="E3559" s="292">
        <v>310.29000000000002</v>
      </c>
      <c r="F3559" s="293">
        <v>17.940000000000001</v>
      </c>
      <c r="G3559" s="293">
        <v>328.23</v>
      </c>
    </row>
    <row r="3560" spans="1:7">
      <c r="A3560" s="289" t="s">
        <v>6595</v>
      </c>
      <c r="B3560" s="290"/>
      <c r="C3560" s="289" t="s">
        <v>6596</v>
      </c>
      <c r="D3560" s="291" t="s">
        <v>13</v>
      </c>
      <c r="E3560" s="292">
        <v>18.82</v>
      </c>
      <c r="F3560" s="293">
        <v>2.0499999999999998</v>
      </c>
      <c r="G3560" s="293">
        <v>20.87</v>
      </c>
    </row>
    <row r="3561" spans="1:7">
      <c r="A3561" s="289" t="s">
        <v>6597</v>
      </c>
      <c r="B3561" s="290"/>
      <c r="C3561" s="289" t="s">
        <v>6598</v>
      </c>
      <c r="D3561" s="291" t="s">
        <v>13</v>
      </c>
      <c r="E3561" s="292">
        <v>4.4800000000000004</v>
      </c>
      <c r="F3561" s="293">
        <v>2.0499999999999998</v>
      </c>
      <c r="G3561" s="293">
        <v>6.53</v>
      </c>
    </row>
    <row r="3562" spans="1:7">
      <c r="A3562" s="289" t="s">
        <v>6599</v>
      </c>
      <c r="B3562" s="290"/>
      <c r="C3562" s="289" t="s">
        <v>6600</v>
      </c>
      <c r="D3562" s="291" t="s">
        <v>56</v>
      </c>
      <c r="E3562" s="292">
        <v>820.99</v>
      </c>
      <c r="F3562" s="293">
        <v>22.43</v>
      </c>
      <c r="G3562" s="293">
        <v>843.42</v>
      </c>
    </row>
    <row r="3563" spans="1:7">
      <c r="A3563" s="289" t="s">
        <v>6601</v>
      </c>
      <c r="B3563" s="290"/>
      <c r="C3563" s="289" t="s">
        <v>6602</v>
      </c>
      <c r="D3563" s="291" t="s">
        <v>56</v>
      </c>
      <c r="E3563" s="292">
        <v>840.16</v>
      </c>
      <c r="F3563" s="293">
        <v>22.43</v>
      </c>
      <c r="G3563" s="293">
        <v>862.59</v>
      </c>
    </row>
    <row r="3564" spans="1:7">
      <c r="A3564" s="289" t="s">
        <v>6603</v>
      </c>
      <c r="B3564" s="290"/>
      <c r="C3564" s="289" t="s">
        <v>6604</v>
      </c>
      <c r="D3564" s="291" t="s">
        <v>13</v>
      </c>
      <c r="E3564" s="292">
        <v>54.96</v>
      </c>
      <c r="F3564" s="293">
        <v>11.23</v>
      </c>
      <c r="G3564" s="293">
        <v>66.19</v>
      </c>
    </row>
    <row r="3565" spans="1:7" ht="25.5">
      <c r="A3565" s="289" t="s">
        <v>6605</v>
      </c>
      <c r="B3565" s="290"/>
      <c r="C3565" s="289" t="s">
        <v>6606</v>
      </c>
      <c r="D3565" s="291" t="s">
        <v>13</v>
      </c>
      <c r="E3565" s="292">
        <v>3043.15</v>
      </c>
      <c r="F3565" s="293">
        <v>41.13</v>
      </c>
      <c r="G3565" s="293">
        <v>3084.28</v>
      </c>
    </row>
    <row r="3566" spans="1:7" ht="25.5">
      <c r="A3566" s="289" t="s">
        <v>6607</v>
      </c>
      <c r="B3566" s="290"/>
      <c r="C3566" s="289" t="s">
        <v>6608</v>
      </c>
      <c r="D3566" s="291" t="s">
        <v>13</v>
      </c>
      <c r="E3566" s="292">
        <v>3919.51</v>
      </c>
      <c r="F3566" s="293">
        <v>41.13</v>
      </c>
      <c r="G3566" s="293">
        <v>3960.64</v>
      </c>
    </row>
    <row r="3567" spans="1:7">
      <c r="A3567" s="289" t="s">
        <v>6609</v>
      </c>
      <c r="B3567" s="290"/>
      <c r="C3567" s="289" t="s">
        <v>6610</v>
      </c>
      <c r="D3567" s="291" t="s">
        <v>13</v>
      </c>
      <c r="E3567" s="292">
        <v>260.54000000000002</v>
      </c>
      <c r="F3567" s="293">
        <v>46.38</v>
      </c>
      <c r="G3567" s="293">
        <v>306.92</v>
      </c>
    </row>
    <row r="3568" spans="1:7">
      <c r="A3568" s="289" t="s">
        <v>6611</v>
      </c>
      <c r="B3568" s="290"/>
      <c r="C3568" s="289" t="s">
        <v>6612</v>
      </c>
      <c r="D3568" s="291" t="s">
        <v>13</v>
      </c>
      <c r="E3568" s="292">
        <v>271.5</v>
      </c>
      <c r="F3568" s="293">
        <v>46.38</v>
      </c>
      <c r="G3568" s="293">
        <v>317.88</v>
      </c>
    </row>
    <row r="3569" spans="1:7">
      <c r="A3569" s="289" t="s">
        <v>6613</v>
      </c>
      <c r="B3569" s="290"/>
      <c r="C3569" s="289" t="s">
        <v>6614</v>
      </c>
      <c r="D3569" s="291" t="s">
        <v>13</v>
      </c>
      <c r="E3569" s="292">
        <v>320.08999999999997</v>
      </c>
      <c r="F3569" s="293">
        <v>46.38</v>
      </c>
      <c r="G3569" s="293">
        <v>366.47</v>
      </c>
    </row>
    <row r="3570" spans="1:7">
      <c r="A3570" s="289" t="s">
        <v>6615</v>
      </c>
      <c r="B3570" s="290"/>
      <c r="C3570" s="289" t="s">
        <v>6616</v>
      </c>
      <c r="D3570" s="291" t="s">
        <v>13</v>
      </c>
      <c r="E3570" s="292">
        <v>104.47</v>
      </c>
      <c r="F3570" s="293">
        <v>46.38</v>
      </c>
      <c r="G3570" s="293">
        <v>150.85</v>
      </c>
    </row>
    <row r="3571" spans="1:7">
      <c r="A3571" s="289" t="s">
        <v>6617</v>
      </c>
      <c r="B3571" s="290"/>
      <c r="C3571" s="289" t="s">
        <v>6618</v>
      </c>
      <c r="D3571" s="291" t="s">
        <v>13</v>
      </c>
      <c r="E3571" s="292">
        <v>140.37</v>
      </c>
      <c r="F3571" s="293">
        <v>46.38</v>
      </c>
      <c r="G3571" s="293">
        <v>186.75</v>
      </c>
    </row>
    <row r="3572" spans="1:7">
      <c r="A3572" s="289" t="s">
        <v>6619</v>
      </c>
      <c r="B3572" s="290"/>
      <c r="C3572" s="289" t="s">
        <v>6620</v>
      </c>
      <c r="D3572" s="291" t="s">
        <v>13</v>
      </c>
      <c r="E3572" s="292">
        <v>202.06</v>
      </c>
      <c r="F3572" s="293">
        <v>46.38</v>
      </c>
      <c r="G3572" s="293">
        <v>248.44</v>
      </c>
    </row>
    <row r="3573" spans="1:7">
      <c r="A3573" s="289" t="s">
        <v>6621</v>
      </c>
      <c r="B3573" s="290"/>
      <c r="C3573" s="289" t="s">
        <v>6622</v>
      </c>
      <c r="D3573" s="291" t="s">
        <v>13</v>
      </c>
      <c r="E3573" s="292">
        <v>263.82</v>
      </c>
      <c r="F3573" s="293">
        <v>46.38</v>
      </c>
      <c r="G3573" s="293">
        <v>310.2</v>
      </c>
    </row>
    <row r="3574" spans="1:7" ht="25.5">
      <c r="A3574" s="289" t="s">
        <v>6623</v>
      </c>
      <c r="B3574" s="290"/>
      <c r="C3574" s="289" t="s">
        <v>6624</v>
      </c>
      <c r="D3574" s="291" t="s">
        <v>13</v>
      </c>
      <c r="E3574" s="292">
        <v>192.77</v>
      </c>
      <c r="F3574" s="293">
        <v>46.38</v>
      </c>
      <c r="G3574" s="293">
        <v>239.15</v>
      </c>
    </row>
    <row r="3575" spans="1:7">
      <c r="A3575" s="289" t="s">
        <v>6625</v>
      </c>
      <c r="B3575" s="290"/>
      <c r="C3575" s="289" t="s">
        <v>6626</v>
      </c>
      <c r="D3575" s="291" t="s">
        <v>81</v>
      </c>
      <c r="E3575" s="292">
        <v>734.7</v>
      </c>
      <c r="F3575" s="293">
        <v>14.52</v>
      </c>
      <c r="G3575" s="293">
        <v>749.22</v>
      </c>
    </row>
    <row r="3576" spans="1:7">
      <c r="A3576" s="289" t="s">
        <v>6627</v>
      </c>
      <c r="B3576" s="290"/>
      <c r="C3576" s="289" t="s">
        <v>6628</v>
      </c>
      <c r="D3576" s="291" t="s">
        <v>81</v>
      </c>
      <c r="E3576" s="292">
        <v>920.55</v>
      </c>
      <c r="F3576" s="293">
        <v>19.16</v>
      </c>
      <c r="G3576" s="293">
        <v>939.71</v>
      </c>
    </row>
    <row r="3577" spans="1:7">
      <c r="A3577" s="285" t="s">
        <v>6629</v>
      </c>
      <c r="B3577" s="286" t="s">
        <v>6630</v>
      </c>
      <c r="C3577" s="287"/>
      <c r="D3577" s="288"/>
      <c r="E3577" s="294"/>
      <c r="F3577" s="294"/>
      <c r="G3577" s="294"/>
    </row>
    <row r="3578" spans="1:7">
      <c r="A3578" s="289" t="s">
        <v>6631</v>
      </c>
      <c r="B3578" s="290"/>
      <c r="C3578" s="289" t="s">
        <v>8023</v>
      </c>
      <c r="D3578" s="291" t="s">
        <v>13</v>
      </c>
      <c r="E3578" s="292">
        <v>295.60000000000002</v>
      </c>
      <c r="F3578" s="293">
        <v>34.270000000000003</v>
      </c>
      <c r="G3578" s="293">
        <v>329.87</v>
      </c>
    </row>
    <row r="3579" spans="1:7">
      <c r="A3579" s="285" t="s">
        <v>6632</v>
      </c>
      <c r="B3579" s="286" t="s">
        <v>6633</v>
      </c>
      <c r="C3579" s="287"/>
      <c r="D3579" s="288"/>
      <c r="E3579" s="294"/>
      <c r="F3579" s="294"/>
      <c r="G3579" s="294"/>
    </row>
    <row r="3580" spans="1:7">
      <c r="A3580" s="289" t="s">
        <v>6634</v>
      </c>
      <c r="B3580" s="290"/>
      <c r="C3580" s="289" t="s">
        <v>6635</v>
      </c>
      <c r="D3580" s="291" t="s">
        <v>81</v>
      </c>
      <c r="E3580" s="292">
        <v>273.2</v>
      </c>
      <c r="F3580" s="293">
        <v>7.73</v>
      </c>
      <c r="G3580" s="293">
        <v>280.93</v>
      </c>
    </row>
    <row r="3581" spans="1:7">
      <c r="A3581" s="289" t="s">
        <v>6636</v>
      </c>
      <c r="B3581" s="290"/>
      <c r="C3581" s="289" t="s">
        <v>8024</v>
      </c>
      <c r="D3581" s="291" t="s">
        <v>81</v>
      </c>
      <c r="E3581" s="292">
        <v>192.26</v>
      </c>
      <c r="F3581" s="293">
        <v>7.73</v>
      </c>
      <c r="G3581" s="293">
        <v>199.99</v>
      </c>
    </row>
    <row r="3582" spans="1:7" ht="25.5">
      <c r="A3582" s="289" t="s">
        <v>8025</v>
      </c>
      <c r="B3582" s="290"/>
      <c r="C3582" s="289" t="s">
        <v>8026</v>
      </c>
      <c r="D3582" s="291" t="s">
        <v>81</v>
      </c>
      <c r="E3582" s="292">
        <v>209.43</v>
      </c>
      <c r="F3582" s="293">
        <v>7.73</v>
      </c>
      <c r="G3582" s="293">
        <v>217.16</v>
      </c>
    </row>
    <row r="3583" spans="1:7">
      <c r="A3583" s="285" t="s">
        <v>6637</v>
      </c>
      <c r="B3583" s="286" t="s">
        <v>6638</v>
      </c>
      <c r="C3583" s="287"/>
      <c r="D3583" s="288"/>
      <c r="E3583" s="294"/>
      <c r="F3583" s="294"/>
      <c r="G3583" s="294"/>
    </row>
    <row r="3584" spans="1:7">
      <c r="A3584" s="289" t="s">
        <v>6639</v>
      </c>
      <c r="B3584" s="290"/>
      <c r="C3584" s="289" t="s">
        <v>6640</v>
      </c>
      <c r="D3584" s="291" t="s">
        <v>13</v>
      </c>
      <c r="E3584" s="292">
        <v>1202.1099999999999</v>
      </c>
      <c r="F3584" s="293">
        <v>1106.77</v>
      </c>
      <c r="G3584" s="293">
        <v>2308.88</v>
      </c>
    </row>
    <row r="3585" spans="1:7">
      <c r="A3585" s="289" t="s">
        <v>6641</v>
      </c>
      <c r="B3585" s="290"/>
      <c r="C3585" s="289" t="s">
        <v>6642</v>
      </c>
      <c r="D3585" s="291" t="s">
        <v>13</v>
      </c>
      <c r="E3585" s="292">
        <v>2036.69</v>
      </c>
      <c r="F3585" s="293">
        <v>1720.15</v>
      </c>
      <c r="G3585" s="293">
        <v>3756.84</v>
      </c>
    </row>
    <row r="3586" spans="1:7">
      <c r="A3586" s="289" t="s">
        <v>6643</v>
      </c>
      <c r="B3586" s="290"/>
      <c r="C3586" s="289" t="s">
        <v>6644</v>
      </c>
      <c r="D3586" s="291" t="s">
        <v>13</v>
      </c>
      <c r="E3586" s="292">
        <v>2835.22</v>
      </c>
      <c r="F3586" s="293">
        <v>2329.1</v>
      </c>
      <c r="G3586" s="293">
        <v>5164.32</v>
      </c>
    </row>
    <row r="3587" spans="1:7">
      <c r="A3587" s="289" t="s">
        <v>6645</v>
      </c>
      <c r="B3587" s="290"/>
      <c r="C3587" s="289" t="s">
        <v>6646</v>
      </c>
      <c r="D3587" s="291" t="s">
        <v>13</v>
      </c>
      <c r="E3587" s="292">
        <v>899.21</v>
      </c>
      <c r="F3587" s="293">
        <v>1092.23</v>
      </c>
      <c r="G3587" s="293">
        <v>1991.44</v>
      </c>
    </row>
    <row r="3588" spans="1:7">
      <c r="A3588" s="289" t="s">
        <v>6647</v>
      </c>
      <c r="B3588" s="290"/>
      <c r="C3588" s="289" t="s">
        <v>6648</v>
      </c>
      <c r="D3588" s="291" t="s">
        <v>13</v>
      </c>
      <c r="E3588" s="292">
        <v>2341.9899999999998</v>
      </c>
      <c r="F3588" s="293">
        <v>1872.87</v>
      </c>
      <c r="G3588" s="293">
        <v>4214.8599999999997</v>
      </c>
    </row>
    <row r="3589" spans="1:7" ht="25.5">
      <c r="A3589" s="289" t="s">
        <v>6649</v>
      </c>
      <c r="B3589" s="290"/>
      <c r="C3589" s="289" t="s">
        <v>6650</v>
      </c>
      <c r="D3589" s="291" t="s">
        <v>81</v>
      </c>
      <c r="E3589" s="292">
        <v>191.06</v>
      </c>
      <c r="F3589" s="293">
        <v>272.07</v>
      </c>
      <c r="G3589" s="293">
        <v>463.13</v>
      </c>
    </row>
    <row r="3590" spans="1:7">
      <c r="A3590" s="289" t="s">
        <v>6651</v>
      </c>
      <c r="B3590" s="290"/>
      <c r="C3590" s="289" t="s">
        <v>6652</v>
      </c>
      <c r="D3590" s="291" t="s">
        <v>13</v>
      </c>
      <c r="E3590" s="292">
        <v>1351.7</v>
      </c>
      <c r="F3590" s="293">
        <v>1734.44</v>
      </c>
      <c r="G3590" s="293">
        <v>3086.14</v>
      </c>
    </row>
    <row r="3591" spans="1:7">
      <c r="A3591" s="285" t="s">
        <v>6653</v>
      </c>
      <c r="B3591" s="286" t="s">
        <v>6654</v>
      </c>
      <c r="C3591" s="287"/>
      <c r="D3591" s="288"/>
      <c r="E3591" s="294"/>
      <c r="F3591" s="294"/>
      <c r="G3591" s="294"/>
    </row>
    <row r="3592" spans="1:7" ht="25.5">
      <c r="A3592" s="289" t="s">
        <v>6655</v>
      </c>
      <c r="B3592" s="290"/>
      <c r="C3592" s="289" t="s">
        <v>6656</v>
      </c>
      <c r="D3592" s="291" t="s">
        <v>13</v>
      </c>
      <c r="E3592" s="292">
        <v>2368.5500000000002</v>
      </c>
      <c r="F3592" s="293">
        <v>2177.3000000000002</v>
      </c>
      <c r="G3592" s="293">
        <v>4545.8500000000004</v>
      </c>
    </row>
    <row r="3593" spans="1:7" ht="25.5">
      <c r="A3593" s="289" t="s">
        <v>6657</v>
      </c>
      <c r="B3593" s="290"/>
      <c r="C3593" s="289" t="s">
        <v>6658</v>
      </c>
      <c r="D3593" s="291" t="s">
        <v>13</v>
      </c>
      <c r="E3593" s="292">
        <v>3916.15</v>
      </c>
      <c r="F3593" s="293">
        <v>3538.95</v>
      </c>
      <c r="G3593" s="293">
        <v>7455.1</v>
      </c>
    </row>
    <row r="3594" spans="1:7" ht="25.5">
      <c r="A3594" s="289" t="s">
        <v>6659</v>
      </c>
      <c r="B3594" s="290"/>
      <c r="C3594" s="289" t="s">
        <v>6660</v>
      </c>
      <c r="D3594" s="291" t="s">
        <v>13</v>
      </c>
      <c r="E3594" s="292">
        <v>5602.87</v>
      </c>
      <c r="F3594" s="293">
        <v>4673.51</v>
      </c>
      <c r="G3594" s="293">
        <v>10276.379999999999</v>
      </c>
    </row>
    <row r="3595" spans="1:7" ht="25.5">
      <c r="A3595" s="289" t="s">
        <v>6661</v>
      </c>
      <c r="B3595" s="290"/>
      <c r="C3595" s="289" t="s">
        <v>6662</v>
      </c>
      <c r="D3595" s="291" t="s">
        <v>13</v>
      </c>
      <c r="E3595" s="292">
        <v>8307.0499999999993</v>
      </c>
      <c r="F3595" s="293">
        <v>5825.38</v>
      </c>
      <c r="G3595" s="293">
        <v>14132.43</v>
      </c>
    </row>
    <row r="3596" spans="1:7">
      <c r="A3596" s="285" t="s">
        <v>6663</v>
      </c>
      <c r="B3596" s="286" t="s">
        <v>6664</v>
      </c>
      <c r="C3596" s="287"/>
      <c r="D3596" s="288"/>
      <c r="E3596" s="294"/>
      <c r="F3596" s="294"/>
      <c r="G3596" s="294"/>
    </row>
    <row r="3597" spans="1:7" ht="25.5">
      <c r="A3597" s="289" t="s">
        <v>6665</v>
      </c>
      <c r="B3597" s="290"/>
      <c r="C3597" s="289" t="s">
        <v>6666</v>
      </c>
      <c r="D3597" s="291" t="s">
        <v>13</v>
      </c>
      <c r="E3597" s="292">
        <v>1632.15</v>
      </c>
      <c r="F3597" s="293">
        <v>1089.42</v>
      </c>
      <c r="G3597" s="293">
        <v>2721.57</v>
      </c>
    </row>
    <row r="3598" spans="1:7" ht="25.5">
      <c r="A3598" s="289" t="s">
        <v>6667</v>
      </c>
      <c r="B3598" s="290"/>
      <c r="C3598" s="289" t="s">
        <v>6668</v>
      </c>
      <c r="D3598" s="291" t="s">
        <v>13</v>
      </c>
      <c r="E3598" s="292">
        <v>4538.13</v>
      </c>
      <c r="F3598" s="293">
        <v>1627.16</v>
      </c>
      <c r="G3598" s="293">
        <v>6165.29</v>
      </c>
    </row>
    <row r="3599" spans="1:7" ht="25.5">
      <c r="A3599" s="289" t="s">
        <v>6669</v>
      </c>
      <c r="B3599" s="290"/>
      <c r="C3599" s="289" t="s">
        <v>6670</v>
      </c>
      <c r="D3599" s="291" t="s">
        <v>13</v>
      </c>
      <c r="E3599" s="292">
        <v>6749.89</v>
      </c>
      <c r="F3599" s="293">
        <v>3254.34</v>
      </c>
      <c r="G3599" s="293">
        <v>10004.23</v>
      </c>
    </row>
    <row r="3600" spans="1:7">
      <c r="A3600" s="289" t="s">
        <v>8027</v>
      </c>
      <c r="B3600" s="290"/>
      <c r="C3600" s="289" t="s">
        <v>8028</v>
      </c>
      <c r="D3600" s="291" t="s">
        <v>81</v>
      </c>
      <c r="E3600" s="292">
        <v>842.94</v>
      </c>
      <c r="F3600" s="293">
        <v>541.6</v>
      </c>
      <c r="G3600" s="293">
        <v>1384.54</v>
      </c>
    </row>
    <row r="3601" spans="1:7" ht="25.5">
      <c r="A3601" s="289" t="s">
        <v>8029</v>
      </c>
      <c r="B3601" s="290"/>
      <c r="C3601" s="289" t="s">
        <v>8030</v>
      </c>
      <c r="D3601" s="291" t="s">
        <v>13</v>
      </c>
      <c r="E3601" s="292">
        <v>433.7</v>
      </c>
      <c r="F3601" s="293">
        <v>30.91</v>
      </c>
      <c r="G3601" s="293">
        <v>464.61</v>
      </c>
    </row>
    <row r="3602" spans="1:7">
      <c r="A3602" s="285" t="s">
        <v>6671</v>
      </c>
      <c r="B3602" s="286" t="s">
        <v>6672</v>
      </c>
      <c r="C3602" s="287"/>
      <c r="D3602" s="288"/>
      <c r="E3602" s="294"/>
      <c r="F3602" s="294"/>
      <c r="G3602" s="294"/>
    </row>
    <row r="3603" spans="1:7">
      <c r="A3603" s="289" t="s">
        <v>6673</v>
      </c>
      <c r="B3603" s="290"/>
      <c r="C3603" s="289" t="s">
        <v>6674</v>
      </c>
      <c r="D3603" s="291" t="s">
        <v>81</v>
      </c>
      <c r="E3603" s="292">
        <v>219.99</v>
      </c>
      <c r="F3603" s="293">
        <v>22.43</v>
      </c>
      <c r="G3603" s="293">
        <v>242.42</v>
      </c>
    </row>
    <row r="3604" spans="1:7">
      <c r="A3604" s="289" t="s">
        <v>6675</v>
      </c>
      <c r="B3604" s="290"/>
      <c r="C3604" s="289" t="s">
        <v>6676</v>
      </c>
      <c r="D3604" s="291" t="s">
        <v>81</v>
      </c>
      <c r="E3604" s="292">
        <v>256.75</v>
      </c>
      <c r="F3604" s="293">
        <v>33.65</v>
      </c>
      <c r="G3604" s="293">
        <v>290.39999999999998</v>
      </c>
    </row>
    <row r="3605" spans="1:7">
      <c r="A3605" s="289" t="s">
        <v>6677</v>
      </c>
      <c r="B3605" s="290"/>
      <c r="C3605" s="289" t="s">
        <v>6678</v>
      </c>
      <c r="D3605" s="291" t="s">
        <v>81</v>
      </c>
      <c r="E3605" s="292">
        <v>364.24</v>
      </c>
      <c r="F3605" s="293">
        <v>44.85</v>
      </c>
      <c r="G3605" s="293">
        <v>409.09</v>
      </c>
    </row>
    <row r="3606" spans="1:7">
      <c r="A3606" s="289" t="s">
        <v>6679</v>
      </c>
      <c r="B3606" s="290"/>
      <c r="C3606" s="289" t="s">
        <v>6680</v>
      </c>
      <c r="D3606" s="291" t="s">
        <v>81</v>
      </c>
      <c r="E3606" s="292">
        <v>540.72</v>
      </c>
      <c r="F3606" s="293">
        <v>56.08</v>
      </c>
      <c r="G3606" s="293">
        <v>596.79999999999995</v>
      </c>
    </row>
    <row r="3607" spans="1:7">
      <c r="A3607" s="289" t="s">
        <v>6681</v>
      </c>
      <c r="B3607" s="290"/>
      <c r="C3607" s="289" t="s">
        <v>6682</v>
      </c>
      <c r="D3607" s="291" t="s">
        <v>81</v>
      </c>
      <c r="E3607" s="292">
        <v>842.93</v>
      </c>
      <c r="F3607" s="293">
        <v>67.28</v>
      </c>
      <c r="G3607" s="293">
        <v>910.21</v>
      </c>
    </row>
    <row r="3608" spans="1:7">
      <c r="A3608" s="289" t="s">
        <v>6683</v>
      </c>
      <c r="B3608" s="290"/>
      <c r="C3608" s="289" t="s">
        <v>6684</v>
      </c>
      <c r="D3608" s="291" t="s">
        <v>81</v>
      </c>
      <c r="E3608" s="292">
        <v>1594.51</v>
      </c>
      <c r="F3608" s="293">
        <v>112.13</v>
      </c>
      <c r="G3608" s="293">
        <v>1706.64</v>
      </c>
    </row>
    <row r="3609" spans="1:7">
      <c r="A3609" s="285" t="s">
        <v>6685</v>
      </c>
      <c r="B3609" s="286" t="s">
        <v>6686</v>
      </c>
      <c r="C3609" s="287"/>
      <c r="D3609" s="288"/>
      <c r="E3609" s="294"/>
      <c r="F3609" s="294"/>
      <c r="G3609" s="294"/>
    </row>
    <row r="3610" spans="1:7">
      <c r="A3610" s="289" t="s">
        <v>6687</v>
      </c>
      <c r="B3610" s="290"/>
      <c r="C3610" s="289" t="s">
        <v>6688</v>
      </c>
      <c r="D3610" s="291" t="s">
        <v>13</v>
      </c>
      <c r="E3610" s="292">
        <v>585.36</v>
      </c>
      <c r="F3610" s="293">
        <v>13.71</v>
      </c>
      <c r="G3610" s="293">
        <v>599.07000000000005</v>
      </c>
    </row>
    <row r="3611" spans="1:7">
      <c r="A3611" s="289" t="s">
        <v>6689</v>
      </c>
      <c r="B3611" s="290"/>
      <c r="C3611" s="289" t="s">
        <v>6690</v>
      </c>
      <c r="D3611" s="291" t="s">
        <v>13</v>
      </c>
      <c r="E3611" s="292">
        <v>224.01</v>
      </c>
      <c r="F3611" s="293">
        <v>17.149999999999999</v>
      </c>
      <c r="G3611" s="293">
        <v>241.16</v>
      </c>
    </row>
    <row r="3612" spans="1:7">
      <c r="A3612" s="280" t="s">
        <v>6691</v>
      </c>
      <c r="B3612" s="281" t="s">
        <v>6692</v>
      </c>
      <c r="C3612" s="284"/>
      <c r="D3612" s="283"/>
      <c r="E3612" s="295"/>
      <c r="F3612" s="295"/>
      <c r="G3612" s="295"/>
    </row>
    <row r="3613" spans="1:7">
      <c r="A3613" s="285" t="s">
        <v>6693</v>
      </c>
      <c r="B3613" s="286" t="s">
        <v>6694</v>
      </c>
      <c r="C3613" s="287"/>
      <c r="D3613" s="288"/>
      <c r="E3613" s="294"/>
      <c r="F3613" s="294"/>
      <c r="G3613" s="294"/>
    </row>
    <row r="3614" spans="1:7">
      <c r="A3614" s="289" t="s">
        <v>6695</v>
      </c>
      <c r="B3614" s="290"/>
      <c r="C3614" s="289" t="s">
        <v>6696</v>
      </c>
      <c r="D3614" s="291" t="s">
        <v>13</v>
      </c>
      <c r="E3614" s="292">
        <v>662.23</v>
      </c>
      <c r="F3614" s="293">
        <v>119.96</v>
      </c>
      <c r="G3614" s="293">
        <v>782.19</v>
      </c>
    </row>
    <row r="3615" spans="1:7">
      <c r="A3615" s="289" t="s">
        <v>6697</v>
      </c>
      <c r="B3615" s="290"/>
      <c r="C3615" s="289" t="s">
        <v>6698</v>
      </c>
      <c r="D3615" s="291" t="s">
        <v>13</v>
      </c>
      <c r="E3615" s="292">
        <v>217.28</v>
      </c>
      <c r="F3615" s="293">
        <v>119.96</v>
      </c>
      <c r="G3615" s="293">
        <v>337.24</v>
      </c>
    </row>
    <row r="3616" spans="1:7">
      <c r="A3616" s="289" t="s">
        <v>6699</v>
      </c>
      <c r="B3616" s="290"/>
      <c r="C3616" s="289" t="s">
        <v>6700</v>
      </c>
      <c r="D3616" s="291" t="s">
        <v>81</v>
      </c>
      <c r="E3616" s="292">
        <v>16.13</v>
      </c>
      <c r="F3616" s="293">
        <v>3.44</v>
      </c>
      <c r="G3616" s="293">
        <v>19.57</v>
      </c>
    </row>
    <row r="3617" spans="1:7">
      <c r="A3617" s="289" t="s">
        <v>6701</v>
      </c>
      <c r="B3617" s="290"/>
      <c r="C3617" s="289" t="s">
        <v>6702</v>
      </c>
      <c r="D3617" s="291" t="s">
        <v>13</v>
      </c>
      <c r="E3617" s="292">
        <v>71.81</v>
      </c>
      <c r="F3617" s="293">
        <v>10.29</v>
      </c>
      <c r="G3617" s="293">
        <v>82.1</v>
      </c>
    </row>
    <row r="3618" spans="1:7">
      <c r="A3618" s="289" t="s">
        <v>6703</v>
      </c>
      <c r="B3618" s="290"/>
      <c r="C3618" s="289" t="s">
        <v>6704</v>
      </c>
      <c r="D3618" s="291" t="s">
        <v>81</v>
      </c>
      <c r="E3618" s="292">
        <v>22.95</v>
      </c>
      <c r="F3618" s="293">
        <v>3.44</v>
      </c>
      <c r="G3618" s="293">
        <v>26.39</v>
      </c>
    </row>
    <row r="3619" spans="1:7">
      <c r="A3619" s="289" t="s">
        <v>6705</v>
      </c>
      <c r="B3619" s="290"/>
      <c r="C3619" s="289" t="s">
        <v>6706</v>
      </c>
      <c r="D3619" s="291" t="s">
        <v>13</v>
      </c>
      <c r="E3619" s="292">
        <v>148.07</v>
      </c>
      <c r="F3619" s="293">
        <v>3.44</v>
      </c>
      <c r="G3619" s="293">
        <v>151.51</v>
      </c>
    </row>
    <row r="3620" spans="1:7" ht="25.5">
      <c r="A3620" s="289" t="s">
        <v>6707</v>
      </c>
      <c r="B3620" s="290"/>
      <c r="C3620" s="289" t="s">
        <v>6708</v>
      </c>
      <c r="D3620" s="291" t="s">
        <v>13</v>
      </c>
      <c r="E3620" s="292">
        <v>3054.31</v>
      </c>
      <c r="F3620" s="293">
        <v>187.64</v>
      </c>
      <c r="G3620" s="293">
        <v>3241.95</v>
      </c>
    </row>
    <row r="3621" spans="1:7">
      <c r="A3621" s="289" t="s">
        <v>6709</v>
      </c>
      <c r="B3621" s="290"/>
      <c r="C3621" s="289" t="s">
        <v>6710</v>
      </c>
      <c r="D3621" s="291" t="s">
        <v>13</v>
      </c>
      <c r="E3621" s="292">
        <v>33.549999999999997</v>
      </c>
      <c r="F3621" s="293">
        <v>3.44</v>
      </c>
      <c r="G3621" s="293">
        <v>36.99</v>
      </c>
    </row>
    <row r="3622" spans="1:7">
      <c r="A3622" s="289" t="s">
        <v>6711</v>
      </c>
      <c r="B3622" s="290"/>
      <c r="C3622" s="289" t="s">
        <v>6712</v>
      </c>
      <c r="D3622" s="291" t="s">
        <v>13</v>
      </c>
      <c r="E3622" s="292">
        <v>44.92</v>
      </c>
      <c r="F3622" s="293">
        <v>3.44</v>
      </c>
      <c r="G3622" s="293">
        <v>48.36</v>
      </c>
    </row>
    <row r="3623" spans="1:7">
      <c r="A3623" s="289" t="s">
        <v>6713</v>
      </c>
      <c r="B3623" s="290"/>
      <c r="C3623" s="289" t="s">
        <v>6714</v>
      </c>
      <c r="D3623" s="291" t="s">
        <v>13</v>
      </c>
      <c r="E3623" s="292">
        <v>1064.01</v>
      </c>
      <c r="F3623" s="293">
        <v>43.98</v>
      </c>
      <c r="G3623" s="293">
        <v>1107.99</v>
      </c>
    </row>
    <row r="3624" spans="1:7">
      <c r="A3624" s="289" t="s">
        <v>6715</v>
      </c>
      <c r="B3624" s="290"/>
      <c r="C3624" s="289" t="s">
        <v>6716</v>
      </c>
      <c r="D3624" s="291" t="s">
        <v>13</v>
      </c>
      <c r="E3624" s="292">
        <v>58.5</v>
      </c>
      <c r="F3624" s="293">
        <v>3.44</v>
      </c>
      <c r="G3624" s="293">
        <v>61.94</v>
      </c>
    </row>
    <row r="3625" spans="1:7">
      <c r="A3625" s="289" t="s">
        <v>6717</v>
      </c>
      <c r="B3625" s="290"/>
      <c r="C3625" s="289" t="s">
        <v>6718</v>
      </c>
      <c r="D3625" s="291" t="s">
        <v>13</v>
      </c>
      <c r="E3625" s="292">
        <v>43.6</v>
      </c>
      <c r="F3625" s="293">
        <v>3.44</v>
      </c>
      <c r="G3625" s="293">
        <v>47.04</v>
      </c>
    </row>
    <row r="3626" spans="1:7">
      <c r="A3626" s="289" t="s">
        <v>6719</v>
      </c>
      <c r="B3626" s="290"/>
      <c r="C3626" s="289" t="s">
        <v>6720</v>
      </c>
      <c r="D3626" s="291" t="s">
        <v>13</v>
      </c>
      <c r="E3626" s="292">
        <v>13.9</v>
      </c>
      <c r="F3626" s="293">
        <v>0.46</v>
      </c>
      <c r="G3626" s="293">
        <v>14.36</v>
      </c>
    </row>
    <row r="3627" spans="1:7">
      <c r="A3627" s="289" t="s">
        <v>6721</v>
      </c>
      <c r="B3627" s="290"/>
      <c r="C3627" s="289" t="s">
        <v>6722</v>
      </c>
      <c r="D3627" s="291" t="s">
        <v>13</v>
      </c>
      <c r="E3627" s="292">
        <v>168.6</v>
      </c>
      <c r="F3627" s="293">
        <v>3.44</v>
      </c>
      <c r="G3627" s="293">
        <v>172.04</v>
      </c>
    </row>
    <row r="3628" spans="1:7">
      <c r="A3628" s="289" t="s">
        <v>6723</v>
      </c>
      <c r="B3628" s="290"/>
      <c r="C3628" s="289" t="s">
        <v>6724</v>
      </c>
      <c r="D3628" s="291" t="s">
        <v>13</v>
      </c>
      <c r="E3628" s="292">
        <v>1278.71</v>
      </c>
      <c r="F3628" s="293">
        <v>178.21</v>
      </c>
      <c r="G3628" s="293">
        <v>1456.92</v>
      </c>
    </row>
    <row r="3629" spans="1:7">
      <c r="A3629" s="289" t="s">
        <v>6725</v>
      </c>
      <c r="B3629" s="290"/>
      <c r="C3629" s="289" t="s">
        <v>6726</v>
      </c>
      <c r="D3629" s="291" t="s">
        <v>13</v>
      </c>
      <c r="E3629" s="292">
        <v>1480.83</v>
      </c>
      <c r="F3629" s="293">
        <v>178.21</v>
      </c>
      <c r="G3629" s="293">
        <v>1659.04</v>
      </c>
    </row>
    <row r="3630" spans="1:7" ht="25.5">
      <c r="A3630" s="289" t="s">
        <v>6727</v>
      </c>
      <c r="B3630" s="290"/>
      <c r="C3630" s="289" t="s">
        <v>6728</v>
      </c>
      <c r="D3630" s="291" t="s">
        <v>13</v>
      </c>
      <c r="E3630" s="292">
        <v>1745.33</v>
      </c>
      <c r="F3630" s="293">
        <v>541.05999999999995</v>
      </c>
      <c r="G3630" s="293">
        <v>2286.39</v>
      </c>
    </row>
    <row r="3631" spans="1:7">
      <c r="A3631" s="285" t="s">
        <v>6729</v>
      </c>
      <c r="B3631" s="286" t="s">
        <v>6730</v>
      </c>
      <c r="C3631" s="287"/>
      <c r="D3631" s="288"/>
      <c r="E3631" s="294"/>
      <c r="F3631" s="294"/>
      <c r="G3631" s="294"/>
    </row>
    <row r="3632" spans="1:7">
      <c r="A3632" s="289" t="s">
        <v>6731</v>
      </c>
      <c r="B3632" s="290"/>
      <c r="C3632" s="289" t="s">
        <v>8223</v>
      </c>
      <c r="D3632" s="291" t="s">
        <v>13</v>
      </c>
      <c r="E3632" s="292">
        <v>22.39</v>
      </c>
      <c r="F3632" s="293">
        <v>12.06</v>
      </c>
      <c r="G3632" s="293">
        <v>34.450000000000003</v>
      </c>
    </row>
    <row r="3633" spans="1:7">
      <c r="A3633" s="289" t="s">
        <v>6732</v>
      </c>
      <c r="B3633" s="290"/>
      <c r="C3633" s="289" t="s">
        <v>6733</v>
      </c>
      <c r="D3633" s="291" t="s">
        <v>13</v>
      </c>
      <c r="E3633" s="292">
        <v>778.34</v>
      </c>
      <c r="F3633" s="293">
        <v>17.149999999999999</v>
      </c>
      <c r="G3633" s="293">
        <v>795.49</v>
      </c>
    </row>
    <row r="3634" spans="1:7">
      <c r="A3634" s="289" t="s">
        <v>6734</v>
      </c>
      <c r="B3634" s="290"/>
      <c r="C3634" s="289" t="s">
        <v>8224</v>
      </c>
      <c r="D3634" s="291" t="s">
        <v>13</v>
      </c>
      <c r="E3634" s="292">
        <v>21.89</v>
      </c>
      <c r="F3634" s="293">
        <v>12.06</v>
      </c>
      <c r="G3634" s="293">
        <v>33.950000000000003</v>
      </c>
    </row>
    <row r="3635" spans="1:7" ht="25.5">
      <c r="A3635" s="289" t="s">
        <v>6735</v>
      </c>
      <c r="B3635" s="290"/>
      <c r="C3635" s="289" t="s">
        <v>8031</v>
      </c>
      <c r="D3635" s="291" t="s">
        <v>13</v>
      </c>
      <c r="E3635" s="292">
        <v>6408.83</v>
      </c>
      <c r="F3635" s="293">
        <v>102.81</v>
      </c>
      <c r="G3635" s="293">
        <v>6511.64</v>
      </c>
    </row>
    <row r="3636" spans="1:7">
      <c r="A3636" s="285" t="s">
        <v>6736</v>
      </c>
      <c r="B3636" s="286" t="s">
        <v>6737</v>
      </c>
      <c r="C3636" s="287"/>
      <c r="D3636" s="288"/>
      <c r="E3636" s="294"/>
      <c r="F3636" s="294"/>
      <c r="G3636" s="294"/>
    </row>
    <row r="3637" spans="1:7" ht="25.5">
      <c r="A3637" s="289" t="s">
        <v>6738</v>
      </c>
      <c r="B3637" s="290"/>
      <c r="C3637" s="289" t="s">
        <v>6739</v>
      </c>
      <c r="D3637" s="291" t="s">
        <v>13</v>
      </c>
      <c r="E3637" s="292">
        <v>473.69</v>
      </c>
      <c r="F3637" s="293">
        <v>34.270000000000003</v>
      </c>
      <c r="G3637" s="293">
        <v>507.96</v>
      </c>
    </row>
    <row r="3638" spans="1:7">
      <c r="A3638" s="289" t="s">
        <v>6740</v>
      </c>
      <c r="B3638" s="290"/>
      <c r="C3638" s="289" t="s">
        <v>8032</v>
      </c>
      <c r="D3638" s="291" t="s">
        <v>13</v>
      </c>
      <c r="E3638" s="292">
        <v>125.24</v>
      </c>
      <c r="F3638" s="293">
        <v>27.41</v>
      </c>
      <c r="G3638" s="293">
        <v>152.65</v>
      </c>
    </row>
    <row r="3639" spans="1:7">
      <c r="A3639" s="289" t="s">
        <v>6741</v>
      </c>
      <c r="B3639" s="290"/>
      <c r="C3639" s="289" t="s">
        <v>6742</v>
      </c>
      <c r="D3639" s="291" t="s">
        <v>13</v>
      </c>
      <c r="E3639" s="292">
        <v>15348.37</v>
      </c>
      <c r="F3639" s="293">
        <v>10.92</v>
      </c>
      <c r="G3639" s="293">
        <v>15359.29</v>
      </c>
    </row>
    <row r="3640" spans="1:7" ht="25.5">
      <c r="A3640" s="289" t="s">
        <v>6743</v>
      </c>
      <c r="B3640" s="290"/>
      <c r="C3640" s="289" t="s">
        <v>6744</v>
      </c>
      <c r="D3640" s="291" t="s">
        <v>13</v>
      </c>
      <c r="E3640" s="292">
        <v>288.64999999999998</v>
      </c>
      <c r="F3640" s="293">
        <v>17.149999999999999</v>
      </c>
      <c r="G3640" s="293">
        <v>305.8</v>
      </c>
    </row>
    <row r="3641" spans="1:7" ht="25.5">
      <c r="A3641" s="289" t="s">
        <v>6745</v>
      </c>
      <c r="B3641" s="290"/>
      <c r="C3641" s="289" t="s">
        <v>6746</v>
      </c>
      <c r="D3641" s="291" t="s">
        <v>13</v>
      </c>
      <c r="E3641" s="292">
        <v>72.12</v>
      </c>
      <c r="F3641" s="293">
        <v>17.149999999999999</v>
      </c>
      <c r="G3641" s="293">
        <v>89.27</v>
      </c>
    </row>
    <row r="3642" spans="1:7" ht="25.5">
      <c r="A3642" s="289" t="s">
        <v>6747</v>
      </c>
      <c r="B3642" s="290"/>
      <c r="C3642" s="289" t="s">
        <v>6748</v>
      </c>
      <c r="D3642" s="291" t="s">
        <v>13</v>
      </c>
      <c r="E3642" s="292">
        <v>209.35</v>
      </c>
      <c r="F3642" s="293">
        <v>10.29</v>
      </c>
      <c r="G3642" s="293">
        <v>219.64</v>
      </c>
    </row>
    <row r="3643" spans="1:7">
      <c r="A3643" s="289" t="s">
        <v>6749</v>
      </c>
      <c r="B3643" s="290"/>
      <c r="C3643" s="289" t="s">
        <v>6750</v>
      </c>
      <c r="D3643" s="291" t="s">
        <v>13</v>
      </c>
      <c r="E3643" s="292">
        <v>58.09</v>
      </c>
      <c r="F3643" s="293">
        <v>10.29</v>
      </c>
      <c r="G3643" s="293">
        <v>68.38</v>
      </c>
    </row>
    <row r="3644" spans="1:7">
      <c r="A3644" s="289" t="s">
        <v>6751</v>
      </c>
      <c r="B3644" s="290"/>
      <c r="C3644" s="289" t="s">
        <v>6752</v>
      </c>
      <c r="D3644" s="291" t="s">
        <v>13</v>
      </c>
      <c r="E3644" s="292">
        <v>128.43</v>
      </c>
      <c r="F3644" s="293">
        <v>10.29</v>
      </c>
      <c r="G3644" s="293">
        <v>138.72</v>
      </c>
    </row>
    <row r="3645" spans="1:7">
      <c r="A3645" s="289" t="s">
        <v>6753</v>
      </c>
      <c r="B3645" s="290"/>
      <c r="C3645" s="289" t="s">
        <v>6754</v>
      </c>
      <c r="D3645" s="291" t="s">
        <v>13</v>
      </c>
      <c r="E3645" s="292">
        <v>407.13</v>
      </c>
      <c r="F3645" s="293">
        <v>10.29</v>
      </c>
      <c r="G3645" s="293">
        <v>417.42</v>
      </c>
    </row>
    <row r="3646" spans="1:7">
      <c r="A3646" s="289" t="s">
        <v>6755</v>
      </c>
      <c r="B3646" s="290"/>
      <c r="C3646" s="289" t="s">
        <v>6756</v>
      </c>
      <c r="D3646" s="291" t="s">
        <v>13</v>
      </c>
      <c r="E3646" s="292">
        <v>216.19</v>
      </c>
      <c r="F3646" s="293">
        <v>10.29</v>
      </c>
      <c r="G3646" s="293">
        <v>226.48</v>
      </c>
    </row>
    <row r="3647" spans="1:7">
      <c r="A3647" s="289" t="s">
        <v>6757</v>
      </c>
      <c r="B3647" s="290"/>
      <c r="C3647" s="289" t="s">
        <v>6758</v>
      </c>
      <c r="D3647" s="291" t="s">
        <v>13</v>
      </c>
      <c r="E3647" s="292">
        <v>606.04999999999995</v>
      </c>
      <c r="F3647" s="293">
        <v>10.92</v>
      </c>
      <c r="G3647" s="293">
        <v>616.97</v>
      </c>
    </row>
    <row r="3648" spans="1:7" ht="25.5">
      <c r="A3648" s="289" t="s">
        <v>6759</v>
      </c>
      <c r="B3648" s="290"/>
      <c r="C3648" s="289" t="s">
        <v>6760</v>
      </c>
      <c r="D3648" s="291" t="s">
        <v>13</v>
      </c>
      <c r="E3648" s="292">
        <v>209.66</v>
      </c>
      <c r="F3648" s="293">
        <v>10.92</v>
      </c>
      <c r="G3648" s="293">
        <v>220.58</v>
      </c>
    </row>
    <row r="3649" spans="1:7" ht="25.5">
      <c r="A3649" s="289" t="s">
        <v>6761</v>
      </c>
      <c r="B3649" s="290"/>
      <c r="C3649" s="289" t="s">
        <v>6762</v>
      </c>
      <c r="D3649" s="291" t="s">
        <v>13</v>
      </c>
      <c r="E3649" s="292">
        <v>609.11</v>
      </c>
      <c r="F3649" s="293">
        <v>10.92</v>
      </c>
      <c r="G3649" s="293">
        <v>620.03</v>
      </c>
    </row>
    <row r="3650" spans="1:7">
      <c r="A3650" s="289" t="s">
        <v>6763</v>
      </c>
      <c r="B3650" s="290"/>
      <c r="C3650" s="289" t="s">
        <v>6764</v>
      </c>
      <c r="D3650" s="291" t="s">
        <v>13</v>
      </c>
      <c r="E3650" s="292">
        <v>47.36</v>
      </c>
      <c r="F3650" s="293">
        <v>10.29</v>
      </c>
      <c r="G3650" s="293">
        <v>57.65</v>
      </c>
    </row>
    <row r="3651" spans="1:7" ht="25.5">
      <c r="A3651" s="289" t="s">
        <v>8033</v>
      </c>
      <c r="B3651" s="290"/>
      <c r="C3651" s="289" t="s">
        <v>8225</v>
      </c>
      <c r="D3651" s="291" t="s">
        <v>13</v>
      </c>
      <c r="E3651" s="292">
        <v>227.58</v>
      </c>
      <c r="F3651" s="293">
        <v>10.92</v>
      </c>
      <c r="G3651" s="293">
        <v>238.5</v>
      </c>
    </row>
    <row r="3652" spans="1:7">
      <c r="A3652" s="289" t="s">
        <v>6765</v>
      </c>
      <c r="B3652" s="290"/>
      <c r="C3652" s="289" t="s">
        <v>6766</v>
      </c>
      <c r="D3652" s="291" t="s">
        <v>13</v>
      </c>
      <c r="E3652" s="292">
        <v>92.48</v>
      </c>
      <c r="F3652" s="293">
        <v>37.71</v>
      </c>
      <c r="G3652" s="293">
        <v>130.19</v>
      </c>
    </row>
    <row r="3653" spans="1:7">
      <c r="A3653" s="289" t="s">
        <v>6767</v>
      </c>
      <c r="B3653" s="290"/>
      <c r="C3653" s="289" t="s">
        <v>6768</v>
      </c>
      <c r="D3653" s="291" t="s">
        <v>13</v>
      </c>
      <c r="E3653" s="292">
        <v>157.01</v>
      </c>
      <c r="F3653" s="293">
        <v>34.270000000000003</v>
      </c>
      <c r="G3653" s="293">
        <v>191.28</v>
      </c>
    </row>
    <row r="3654" spans="1:7">
      <c r="A3654" s="289" t="s">
        <v>6769</v>
      </c>
      <c r="B3654" s="290"/>
      <c r="C3654" s="289" t="s">
        <v>6770</v>
      </c>
      <c r="D3654" s="291" t="s">
        <v>13</v>
      </c>
      <c r="E3654" s="292">
        <v>949.29</v>
      </c>
      <c r="F3654" s="293">
        <v>10.29</v>
      </c>
      <c r="G3654" s="293">
        <v>959.58</v>
      </c>
    </row>
    <row r="3655" spans="1:7">
      <c r="A3655" s="289" t="s">
        <v>6771</v>
      </c>
      <c r="B3655" s="290"/>
      <c r="C3655" s="289" t="s">
        <v>6772</v>
      </c>
      <c r="D3655" s="291" t="s">
        <v>13</v>
      </c>
      <c r="E3655" s="292">
        <v>135.72999999999999</v>
      </c>
      <c r="F3655" s="293">
        <v>10.29</v>
      </c>
      <c r="G3655" s="293">
        <v>146.02000000000001</v>
      </c>
    </row>
    <row r="3656" spans="1:7">
      <c r="A3656" s="289" t="s">
        <v>6773</v>
      </c>
      <c r="B3656" s="290"/>
      <c r="C3656" s="289" t="s">
        <v>8034</v>
      </c>
      <c r="D3656" s="291" t="s">
        <v>13</v>
      </c>
      <c r="E3656" s="292">
        <v>427.38</v>
      </c>
      <c r="F3656" s="293">
        <v>17.149999999999999</v>
      </c>
      <c r="G3656" s="293">
        <v>444.53</v>
      </c>
    </row>
    <row r="3657" spans="1:7">
      <c r="A3657" s="289" t="s">
        <v>6774</v>
      </c>
      <c r="B3657" s="290"/>
      <c r="C3657" s="289" t="s">
        <v>6775</v>
      </c>
      <c r="D3657" s="291" t="s">
        <v>13</v>
      </c>
      <c r="E3657" s="292">
        <v>409.64</v>
      </c>
      <c r="F3657" s="293">
        <v>10.29</v>
      </c>
      <c r="G3657" s="293">
        <v>419.93</v>
      </c>
    </row>
    <row r="3658" spans="1:7">
      <c r="A3658" s="289" t="s">
        <v>8035</v>
      </c>
      <c r="B3658" s="290"/>
      <c r="C3658" s="289" t="s">
        <v>8036</v>
      </c>
      <c r="D3658" s="291" t="s">
        <v>13</v>
      </c>
      <c r="E3658" s="292">
        <v>240.59</v>
      </c>
      <c r="F3658" s="293">
        <v>8.56</v>
      </c>
      <c r="G3658" s="293">
        <v>249.15</v>
      </c>
    </row>
    <row r="3659" spans="1:7">
      <c r="A3659" s="289" t="s">
        <v>8037</v>
      </c>
      <c r="B3659" s="290"/>
      <c r="C3659" s="289" t="s">
        <v>8038</v>
      </c>
      <c r="D3659" s="291" t="s">
        <v>13</v>
      </c>
      <c r="E3659" s="292">
        <v>230.19</v>
      </c>
      <c r="F3659" s="293">
        <v>8.56</v>
      </c>
      <c r="G3659" s="293">
        <v>238.75</v>
      </c>
    </row>
    <row r="3660" spans="1:7">
      <c r="A3660" s="285" t="s">
        <v>6776</v>
      </c>
      <c r="B3660" s="286" t="s">
        <v>6777</v>
      </c>
      <c r="C3660" s="287"/>
      <c r="D3660" s="288"/>
      <c r="E3660" s="294"/>
      <c r="F3660" s="294"/>
      <c r="G3660" s="294"/>
    </row>
    <row r="3661" spans="1:7">
      <c r="A3661" s="289" t="s">
        <v>6778</v>
      </c>
      <c r="B3661" s="290"/>
      <c r="C3661" s="289" t="s">
        <v>6779</v>
      </c>
      <c r="D3661" s="291" t="s">
        <v>13</v>
      </c>
      <c r="E3661" s="292">
        <v>771.29</v>
      </c>
      <c r="F3661" s="293">
        <v>14.24</v>
      </c>
      <c r="G3661" s="293">
        <v>785.53</v>
      </c>
    </row>
    <row r="3662" spans="1:7">
      <c r="A3662" s="289" t="s">
        <v>6780</v>
      </c>
      <c r="B3662" s="290"/>
      <c r="C3662" s="289" t="s">
        <v>6781</v>
      </c>
      <c r="D3662" s="291" t="s">
        <v>13</v>
      </c>
      <c r="E3662" s="292">
        <v>3745.63</v>
      </c>
      <c r="F3662" s="293">
        <v>14.24</v>
      </c>
      <c r="G3662" s="293">
        <v>3759.87</v>
      </c>
    </row>
    <row r="3663" spans="1:7">
      <c r="A3663" s="289" t="s">
        <v>6782</v>
      </c>
      <c r="B3663" s="290"/>
      <c r="C3663" s="289" t="s">
        <v>6783</v>
      </c>
      <c r="D3663" s="291" t="s">
        <v>13</v>
      </c>
      <c r="E3663" s="292">
        <v>104.92</v>
      </c>
      <c r="F3663" s="293">
        <v>14.24</v>
      </c>
      <c r="G3663" s="293">
        <v>119.16</v>
      </c>
    </row>
    <row r="3664" spans="1:7">
      <c r="A3664" s="289" t="s">
        <v>6784</v>
      </c>
      <c r="B3664" s="290"/>
      <c r="C3664" s="289" t="s">
        <v>6785</v>
      </c>
      <c r="D3664" s="291" t="s">
        <v>13</v>
      </c>
      <c r="E3664" s="292">
        <v>149.78</v>
      </c>
      <c r="F3664" s="293">
        <v>14.24</v>
      </c>
      <c r="G3664" s="293">
        <v>164.02</v>
      </c>
    </row>
    <row r="3665" spans="1:7">
      <c r="A3665" s="289" t="s">
        <v>8039</v>
      </c>
      <c r="B3665" s="290"/>
      <c r="C3665" s="289" t="s">
        <v>8040</v>
      </c>
      <c r="D3665" s="291" t="s">
        <v>13</v>
      </c>
      <c r="E3665" s="292">
        <v>168.64</v>
      </c>
      <c r="F3665" s="293">
        <v>14.24</v>
      </c>
      <c r="G3665" s="293">
        <v>182.88</v>
      </c>
    </row>
    <row r="3666" spans="1:7">
      <c r="A3666" s="289" t="s">
        <v>8041</v>
      </c>
      <c r="B3666" s="290"/>
      <c r="C3666" s="289" t="s">
        <v>8042</v>
      </c>
      <c r="D3666" s="291" t="s">
        <v>13</v>
      </c>
      <c r="E3666" s="292">
        <v>787.02</v>
      </c>
      <c r="F3666" s="293">
        <v>0</v>
      </c>
      <c r="G3666" s="293">
        <v>787.02</v>
      </c>
    </row>
    <row r="3667" spans="1:7">
      <c r="A3667" s="289" t="s">
        <v>6786</v>
      </c>
      <c r="B3667" s="290"/>
      <c r="C3667" s="289" t="s">
        <v>6787</v>
      </c>
      <c r="D3667" s="291" t="s">
        <v>13</v>
      </c>
      <c r="E3667" s="292">
        <v>104.71</v>
      </c>
      <c r="F3667" s="293">
        <v>14.24</v>
      </c>
      <c r="G3667" s="293">
        <v>118.95</v>
      </c>
    </row>
    <row r="3668" spans="1:7">
      <c r="A3668" s="289" t="s">
        <v>6788</v>
      </c>
      <c r="B3668" s="290"/>
      <c r="C3668" s="289" t="s">
        <v>6789</v>
      </c>
      <c r="D3668" s="291" t="s">
        <v>13</v>
      </c>
      <c r="E3668" s="292">
        <v>140.02000000000001</v>
      </c>
      <c r="F3668" s="293">
        <v>14.24</v>
      </c>
      <c r="G3668" s="293">
        <v>154.26</v>
      </c>
    </row>
    <row r="3669" spans="1:7">
      <c r="A3669" s="289" t="s">
        <v>6790</v>
      </c>
      <c r="B3669" s="290"/>
      <c r="C3669" s="289" t="s">
        <v>6791</v>
      </c>
      <c r="D3669" s="291" t="s">
        <v>13</v>
      </c>
      <c r="E3669" s="292">
        <v>149.81</v>
      </c>
      <c r="F3669" s="293">
        <v>14.24</v>
      </c>
      <c r="G3669" s="293">
        <v>164.05</v>
      </c>
    </row>
    <row r="3670" spans="1:7">
      <c r="A3670" s="289" t="s">
        <v>6792</v>
      </c>
      <c r="B3670" s="290"/>
      <c r="C3670" s="289" t="s">
        <v>6793</v>
      </c>
      <c r="D3670" s="291" t="s">
        <v>13</v>
      </c>
      <c r="E3670" s="292">
        <v>357.87</v>
      </c>
      <c r="F3670" s="293">
        <v>14.24</v>
      </c>
      <c r="G3670" s="293">
        <v>372.11</v>
      </c>
    </row>
    <row r="3671" spans="1:7">
      <c r="A3671" s="289" t="s">
        <v>6794</v>
      </c>
      <c r="B3671" s="290"/>
      <c r="C3671" s="289" t="s">
        <v>6795</v>
      </c>
      <c r="D3671" s="291" t="s">
        <v>13</v>
      </c>
      <c r="E3671" s="292">
        <v>141.43</v>
      </c>
      <c r="F3671" s="293">
        <v>1.4</v>
      </c>
      <c r="G3671" s="293">
        <v>142.83000000000001</v>
      </c>
    </row>
    <row r="3672" spans="1:7">
      <c r="A3672" s="289" t="s">
        <v>6796</v>
      </c>
      <c r="B3672" s="290"/>
      <c r="C3672" s="289" t="s">
        <v>6797</v>
      </c>
      <c r="D3672" s="291" t="s">
        <v>13</v>
      </c>
      <c r="E3672" s="292">
        <v>224.97</v>
      </c>
      <c r="F3672" s="293">
        <v>1.4</v>
      </c>
      <c r="G3672" s="293">
        <v>226.37</v>
      </c>
    </row>
    <row r="3673" spans="1:7">
      <c r="A3673" s="285" t="s">
        <v>6798</v>
      </c>
      <c r="B3673" s="286" t="s">
        <v>6799</v>
      </c>
      <c r="C3673" s="287"/>
      <c r="D3673" s="288"/>
      <c r="E3673" s="294"/>
      <c r="F3673" s="294"/>
      <c r="G3673" s="294"/>
    </row>
    <row r="3674" spans="1:7">
      <c r="A3674" s="289" t="s">
        <v>6800</v>
      </c>
      <c r="B3674" s="290"/>
      <c r="C3674" s="289" t="s">
        <v>6801</v>
      </c>
      <c r="D3674" s="291" t="s">
        <v>754</v>
      </c>
      <c r="E3674" s="292">
        <v>2.88</v>
      </c>
      <c r="F3674" s="293">
        <v>0</v>
      </c>
      <c r="G3674" s="293">
        <v>2.88</v>
      </c>
    </row>
    <row r="3675" spans="1:7">
      <c r="A3675" s="289" t="s">
        <v>6802</v>
      </c>
      <c r="B3675" s="290"/>
      <c r="C3675" s="289" t="s">
        <v>6803</v>
      </c>
      <c r="D3675" s="291" t="s">
        <v>495</v>
      </c>
      <c r="E3675" s="292">
        <v>10.210000000000001</v>
      </c>
      <c r="F3675" s="293">
        <v>0</v>
      </c>
      <c r="G3675" s="293">
        <v>10.210000000000001</v>
      </c>
    </row>
    <row r="3676" spans="1:7">
      <c r="A3676" s="289" t="s">
        <v>6804</v>
      </c>
      <c r="B3676" s="290"/>
      <c r="C3676" s="289" t="s">
        <v>6805</v>
      </c>
      <c r="D3676" s="291" t="s">
        <v>495</v>
      </c>
      <c r="E3676" s="292">
        <v>8.8800000000000008</v>
      </c>
      <c r="F3676" s="293">
        <v>0</v>
      </c>
      <c r="G3676" s="293">
        <v>8.8800000000000008</v>
      </c>
    </row>
    <row r="3677" spans="1:7" ht="25.5">
      <c r="A3677" s="289" t="s">
        <v>6806</v>
      </c>
      <c r="B3677" s="290"/>
      <c r="C3677" s="289" t="s">
        <v>6807</v>
      </c>
      <c r="D3677" s="291" t="s">
        <v>13</v>
      </c>
      <c r="E3677" s="292">
        <v>37.94</v>
      </c>
      <c r="F3677" s="293">
        <v>0</v>
      </c>
      <c r="G3677" s="293">
        <v>37.94</v>
      </c>
    </row>
    <row r="3678" spans="1:7" ht="25.5">
      <c r="A3678" s="289" t="s">
        <v>6808</v>
      </c>
      <c r="B3678" s="290"/>
      <c r="C3678" s="289" t="s">
        <v>6809</v>
      </c>
      <c r="D3678" s="291" t="s">
        <v>13</v>
      </c>
      <c r="E3678" s="292">
        <v>18.440000000000001</v>
      </c>
      <c r="F3678" s="293">
        <v>0</v>
      </c>
      <c r="G3678" s="293">
        <v>18.440000000000001</v>
      </c>
    </row>
    <row r="3679" spans="1:7">
      <c r="A3679" s="289" t="s">
        <v>6810</v>
      </c>
      <c r="B3679" s="290"/>
      <c r="C3679" s="289" t="s">
        <v>6811</v>
      </c>
      <c r="D3679" s="291" t="s">
        <v>13</v>
      </c>
      <c r="E3679" s="292">
        <v>0.05</v>
      </c>
      <c r="F3679" s="293">
        <v>12.06</v>
      </c>
      <c r="G3679" s="293">
        <v>12.11</v>
      </c>
    </row>
    <row r="3680" spans="1:7">
      <c r="A3680" s="280" t="s">
        <v>6812</v>
      </c>
      <c r="B3680" s="281" t="s">
        <v>6813</v>
      </c>
      <c r="C3680" s="284"/>
      <c r="D3680" s="283"/>
      <c r="E3680" s="295"/>
      <c r="F3680" s="295"/>
      <c r="G3680" s="295"/>
    </row>
    <row r="3681" spans="1:7">
      <c r="A3681" s="285" t="s">
        <v>6814</v>
      </c>
      <c r="B3681" s="286" t="s">
        <v>6815</v>
      </c>
      <c r="C3681" s="287"/>
      <c r="D3681" s="288"/>
      <c r="E3681" s="294"/>
      <c r="F3681" s="294"/>
      <c r="G3681" s="294"/>
    </row>
    <row r="3682" spans="1:7" ht="25.5">
      <c r="A3682" s="289" t="s">
        <v>6816</v>
      </c>
      <c r="B3682" s="290"/>
      <c r="C3682" s="289" t="s">
        <v>6817</v>
      </c>
      <c r="D3682" s="291" t="s">
        <v>56</v>
      </c>
      <c r="E3682" s="292">
        <v>1.9</v>
      </c>
      <c r="F3682" s="293">
        <v>0.12</v>
      </c>
      <c r="G3682" s="293">
        <v>2.02</v>
      </c>
    </row>
    <row r="3683" spans="1:7" ht="25.5">
      <c r="A3683" s="289" t="s">
        <v>6818</v>
      </c>
      <c r="B3683" s="290"/>
      <c r="C3683" s="289" t="s">
        <v>8043</v>
      </c>
      <c r="D3683" s="291" t="s">
        <v>56</v>
      </c>
      <c r="E3683" s="292">
        <v>16.079999999999998</v>
      </c>
      <c r="F3683" s="293">
        <v>0.22</v>
      </c>
      <c r="G3683" s="293">
        <v>16.3</v>
      </c>
    </row>
    <row r="3684" spans="1:7">
      <c r="A3684" s="289" t="s">
        <v>6819</v>
      </c>
      <c r="B3684" s="290"/>
      <c r="C3684" s="289" t="s">
        <v>6820</v>
      </c>
      <c r="D3684" s="291" t="s">
        <v>106</v>
      </c>
      <c r="E3684" s="292">
        <v>12.6</v>
      </c>
      <c r="F3684" s="293">
        <v>0.45</v>
      </c>
      <c r="G3684" s="293">
        <v>13.05</v>
      </c>
    </row>
    <row r="3685" spans="1:7">
      <c r="A3685" s="289" t="s">
        <v>6821</v>
      </c>
      <c r="B3685" s="290"/>
      <c r="C3685" s="289" t="s">
        <v>6822</v>
      </c>
      <c r="D3685" s="291" t="s">
        <v>106</v>
      </c>
      <c r="E3685" s="292">
        <v>173.05</v>
      </c>
      <c r="F3685" s="293">
        <v>20.92</v>
      </c>
      <c r="G3685" s="293">
        <v>193.97</v>
      </c>
    </row>
    <row r="3686" spans="1:7">
      <c r="A3686" s="289" t="s">
        <v>6823</v>
      </c>
      <c r="B3686" s="290"/>
      <c r="C3686" s="289" t="s">
        <v>6824</v>
      </c>
      <c r="D3686" s="291" t="s">
        <v>106</v>
      </c>
      <c r="E3686" s="292">
        <v>127.94</v>
      </c>
      <c r="F3686" s="293">
        <v>13.94</v>
      </c>
      <c r="G3686" s="293">
        <v>141.88</v>
      </c>
    </row>
    <row r="3687" spans="1:7">
      <c r="A3687" s="289" t="s">
        <v>6825</v>
      </c>
      <c r="B3687" s="290"/>
      <c r="C3687" s="289" t="s">
        <v>6826</v>
      </c>
      <c r="D3687" s="291" t="s">
        <v>106</v>
      </c>
      <c r="E3687" s="292">
        <v>116.5</v>
      </c>
      <c r="F3687" s="293">
        <v>2.15</v>
      </c>
      <c r="G3687" s="293">
        <v>118.65</v>
      </c>
    </row>
    <row r="3688" spans="1:7">
      <c r="A3688" s="289" t="s">
        <v>6827</v>
      </c>
      <c r="B3688" s="290"/>
      <c r="C3688" s="289" t="s">
        <v>6828</v>
      </c>
      <c r="D3688" s="291" t="s">
        <v>106</v>
      </c>
      <c r="E3688" s="292">
        <v>584.82000000000005</v>
      </c>
      <c r="F3688" s="293">
        <v>10.46</v>
      </c>
      <c r="G3688" s="293">
        <v>595.28</v>
      </c>
    </row>
    <row r="3689" spans="1:7">
      <c r="A3689" s="289" t="s">
        <v>6829</v>
      </c>
      <c r="B3689" s="290"/>
      <c r="C3689" s="289" t="s">
        <v>6830</v>
      </c>
      <c r="D3689" s="291" t="s">
        <v>106</v>
      </c>
      <c r="E3689" s="292">
        <v>204.12</v>
      </c>
      <c r="F3689" s="293">
        <v>0</v>
      </c>
      <c r="G3689" s="293">
        <v>204.12</v>
      </c>
    </row>
    <row r="3690" spans="1:7" ht="25.5">
      <c r="A3690" s="289" t="s">
        <v>6831</v>
      </c>
      <c r="B3690" s="290"/>
      <c r="C3690" s="289" t="s">
        <v>6832</v>
      </c>
      <c r="D3690" s="291" t="s">
        <v>56</v>
      </c>
      <c r="E3690" s="292">
        <v>13.27</v>
      </c>
      <c r="F3690" s="293">
        <v>0.32</v>
      </c>
      <c r="G3690" s="293">
        <v>13.59</v>
      </c>
    </row>
    <row r="3691" spans="1:7">
      <c r="A3691" s="289" t="s">
        <v>6833</v>
      </c>
      <c r="B3691" s="290"/>
      <c r="C3691" s="289" t="s">
        <v>6834</v>
      </c>
      <c r="D3691" s="291" t="s">
        <v>56</v>
      </c>
      <c r="E3691" s="292">
        <v>0</v>
      </c>
      <c r="F3691" s="293">
        <v>0.56000000000000005</v>
      </c>
      <c r="G3691" s="293">
        <v>0.56000000000000005</v>
      </c>
    </row>
    <row r="3692" spans="1:7">
      <c r="A3692" s="285" t="s">
        <v>6835</v>
      </c>
      <c r="B3692" s="286" t="s">
        <v>6836</v>
      </c>
      <c r="C3692" s="287"/>
      <c r="D3692" s="288"/>
      <c r="E3692" s="294"/>
      <c r="F3692" s="294"/>
      <c r="G3692" s="294"/>
    </row>
    <row r="3693" spans="1:7">
      <c r="A3693" s="289" t="s">
        <v>6837</v>
      </c>
      <c r="B3693" s="290"/>
      <c r="C3693" s="289" t="s">
        <v>6838</v>
      </c>
      <c r="D3693" s="291" t="s">
        <v>106</v>
      </c>
      <c r="E3693" s="292">
        <v>66.069999999999993</v>
      </c>
      <c r="F3693" s="293">
        <v>8.92</v>
      </c>
      <c r="G3693" s="293">
        <v>74.989999999999995</v>
      </c>
    </row>
    <row r="3694" spans="1:7">
      <c r="A3694" s="285" t="s">
        <v>6839</v>
      </c>
      <c r="B3694" s="286" t="s">
        <v>6840</v>
      </c>
      <c r="C3694" s="287"/>
      <c r="D3694" s="288"/>
      <c r="E3694" s="294"/>
      <c r="F3694" s="294"/>
      <c r="G3694" s="294"/>
    </row>
    <row r="3695" spans="1:7">
      <c r="A3695" s="289" t="s">
        <v>6841</v>
      </c>
      <c r="B3695" s="290"/>
      <c r="C3695" s="289" t="s">
        <v>8044</v>
      </c>
      <c r="D3695" s="291" t="s">
        <v>106</v>
      </c>
      <c r="E3695" s="292">
        <v>875.98</v>
      </c>
      <c r="F3695" s="293">
        <v>11.61</v>
      </c>
      <c r="G3695" s="293">
        <v>887.59</v>
      </c>
    </row>
    <row r="3696" spans="1:7">
      <c r="A3696" s="289" t="s">
        <v>6842</v>
      </c>
      <c r="B3696" s="290"/>
      <c r="C3696" s="289" t="s">
        <v>6843</v>
      </c>
      <c r="D3696" s="291" t="s">
        <v>106</v>
      </c>
      <c r="E3696" s="292">
        <v>1001.54</v>
      </c>
      <c r="F3696" s="293">
        <v>11.61</v>
      </c>
      <c r="G3696" s="293">
        <v>1013.15</v>
      </c>
    </row>
    <row r="3697" spans="1:7" ht="25.5">
      <c r="A3697" s="289" t="s">
        <v>6844</v>
      </c>
      <c r="B3697" s="290"/>
      <c r="C3697" s="289" t="s">
        <v>6845</v>
      </c>
      <c r="D3697" s="291" t="s">
        <v>106</v>
      </c>
      <c r="E3697" s="292">
        <v>923.74</v>
      </c>
      <c r="F3697" s="293">
        <v>11.61</v>
      </c>
      <c r="G3697" s="293">
        <v>935.35</v>
      </c>
    </row>
    <row r="3698" spans="1:7">
      <c r="A3698" s="289" t="s">
        <v>6846</v>
      </c>
      <c r="B3698" s="290"/>
      <c r="C3698" s="289" t="s">
        <v>6847</v>
      </c>
      <c r="D3698" s="291" t="s">
        <v>56</v>
      </c>
      <c r="E3698" s="292">
        <v>4.26</v>
      </c>
      <c r="F3698" s="293">
        <v>7.0000000000000007E-2</v>
      </c>
      <c r="G3698" s="293">
        <v>4.33</v>
      </c>
    </row>
    <row r="3699" spans="1:7">
      <c r="A3699" s="289" t="s">
        <v>6848</v>
      </c>
      <c r="B3699" s="290"/>
      <c r="C3699" s="289" t="s">
        <v>6849</v>
      </c>
      <c r="D3699" s="291" t="s">
        <v>56</v>
      </c>
      <c r="E3699" s="292">
        <v>9.2200000000000006</v>
      </c>
      <c r="F3699" s="293">
        <v>0.08</v>
      </c>
      <c r="G3699" s="293">
        <v>9.3000000000000007</v>
      </c>
    </row>
    <row r="3700" spans="1:7">
      <c r="A3700" s="289" t="s">
        <v>6850</v>
      </c>
      <c r="B3700" s="290"/>
      <c r="C3700" s="289" t="s">
        <v>6851</v>
      </c>
      <c r="D3700" s="291" t="s">
        <v>106</v>
      </c>
      <c r="E3700" s="292">
        <v>979.35</v>
      </c>
      <c r="F3700" s="293">
        <v>11.61</v>
      </c>
      <c r="G3700" s="293">
        <v>990.96</v>
      </c>
    </row>
    <row r="3701" spans="1:7">
      <c r="A3701" s="289" t="s">
        <v>6852</v>
      </c>
      <c r="B3701" s="290"/>
      <c r="C3701" s="289" t="s">
        <v>6853</v>
      </c>
      <c r="D3701" s="291" t="s">
        <v>106</v>
      </c>
      <c r="E3701" s="292">
        <v>968.98</v>
      </c>
      <c r="F3701" s="293">
        <v>27.88</v>
      </c>
      <c r="G3701" s="293">
        <v>996.86</v>
      </c>
    </row>
    <row r="3702" spans="1:7">
      <c r="A3702" s="285" t="s">
        <v>6854</v>
      </c>
      <c r="B3702" s="286" t="s">
        <v>6855</v>
      </c>
      <c r="C3702" s="287"/>
      <c r="D3702" s="288"/>
      <c r="E3702" s="294"/>
      <c r="F3702" s="294"/>
      <c r="G3702" s="294"/>
    </row>
    <row r="3703" spans="1:7">
      <c r="A3703" s="289" t="s">
        <v>6856</v>
      </c>
      <c r="B3703" s="290"/>
      <c r="C3703" s="289" t="s">
        <v>6857</v>
      </c>
      <c r="D3703" s="291" t="s">
        <v>56</v>
      </c>
      <c r="E3703" s="292">
        <v>165.32</v>
      </c>
      <c r="F3703" s="293">
        <v>17.829999999999998</v>
      </c>
      <c r="G3703" s="293">
        <v>183.15</v>
      </c>
    </row>
    <row r="3704" spans="1:7">
      <c r="A3704" s="289" t="s">
        <v>6858</v>
      </c>
      <c r="B3704" s="290"/>
      <c r="C3704" s="289" t="s">
        <v>6859</v>
      </c>
      <c r="D3704" s="291" t="s">
        <v>56</v>
      </c>
      <c r="E3704" s="292">
        <v>9.01</v>
      </c>
      <c r="F3704" s="293">
        <v>1.4</v>
      </c>
      <c r="G3704" s="293">
        <v>10.41</v>
      </c>
    </row>
    <row r="3705" spans="1:7">
      <c r="A3705" s="289" t="s">
        <v>6860</v>
      </c>
      <c r="B3705" s="290"/>
      <c r="C3705" s="289" t="s">
        <v>6861</v>
      </c>
      <c r="D3705" s="291" t="s">
        <v>56</v>
      </c>
      <c r="E3705" s="292">
        <v>7.61</v>
      </c>
      <c r="F3705" s="293">
        <v>4.33</v>
      </c>
      <c r="G3705" s="293">
        <v>11.94</v>
      </c>
    </row>
    <row r="3706" spans="1:7">
      <c r="A3706" s="289" t="s">
        <v>6862</v>
      </c>
      <c r="B3706" s="290"/>
      <c r="C3706" s="289" t="s">
        <v>6863</v>
      </c>
      <c r="D3706" s="291" t="s">
        <v>56</v>
      </c>
      <c r="E3706" s="292">
        <v>29.32</v>
      </c>
      <c r="F3706" s="293">
        <v>3.48</v>
      </c>
      <c r="G3706" s="293">
        <v>32.799999999999997</v>
      </c>
    </row>
    <row r="3707" spans="1:7" ht="25.5">
      <c r="A3707" s="289" t="s">
        <v>6864</v>
      </c>
      <c r="B3707" s="290"/>
      <c r="C3707" s="289" t="s">
        <v>8045</v>
      </c>
      <c r="D3707" s="291" t="s">
        <v>56</v>
      </c>
      <c r="E3707" s="292">
        <v>44.95</v>
      </c>
      <c r="F3707" s="293">
        <v>13.45</v>
      </c>
      <c r="G3707" s="293">
        <v>58.4</v>
      </c>
    </row>
    <row r="3708" spans="1:7" ht="25.5">
      <c r="A3708" s="289" t="s">
        <v>8046</v>
      </c>
      <c r="B3708" s="290"/>
      <c r="C3708" s="289" t="s">
        <v>8047</v>
      </c>
      <c r="D3708" s="291" t="s">
        <v>56</v>
      </c>
      <c r="E3708" s="292">
        <v>45.95</v>
      </c>
      <c r="F3708" s="293">
        <v>13.45</v>
      </c>
      <c r="G3708" s="293">
        <v>59.4</v>
      </c>
    </row>
    <row r="3709" spans="1:7" ht="25.5">
      <c r="A3709" s="289" t="s">
        <v>6865</v>
      </c>
      <c r="B3709" s="290"/>
      <c r="C3709" s="289" t="s">
        <v>6866</v>
      </c>
      <c r="D3709" s="291" t="s">
        <v>56</v>
      </c>
      <c r="E3709" s="292">
        <v>52.61</v>
      </c>
      <c r="F3709" s="293">
        <v>17.940000000000001</v>
      </c>
      <c r="G3709" s="293">
        <v>70.55</v>
      </c>
    </row>
    <row r="3710" spans="1:7" ht="25.5">
      <c r="A3710" s="289" t="s">
        <v>6867</v>
      </c>
      <c r="B3710" s="290"/>
      <c r="C3710" s="289" t="s">
        <v>6868</v>
      </c>
      <c r="D3710" s="291" t="s">
        <v>56</v>
      </c>
      <c r="E3710" s="292">
        <v>61.32</v>
      </c>
      <c r="F3710" s="293">
        <v>6.59</v>
      </c>
      <c r="G3710" s="293">
        <v>67.91</v>
      </c>
    </row>
    <row r="3711" spans="1:7">
      <c r="A3711" s="289" t="s">
        <v>6869</v>
      </c>
      <c r="B3711" s="290"/>
      <c r="C3711" s="289" t="s">
        <v>6870</v>
      </c>
      <c r="D3711" s="291" t="s">
        <v>56</v>
      </c>
      <c r="E3711" s="292">
        <v>78.680000000000007</v>
      </c>
      <c r="F3711" s="293">
        <v>13.96</v>
      </c>
      <c r="G3711" s="293">
        <v>92.64</v>
      </c>
    </row>
    <row r="3712" spans="1:7">
      <c r="A3712" s="285" t="s">
        <v>6871</v>
      </c>
      <c r="B3712" s="286" t="s">
        <v>6872</v>
      </c>
      <c r="C3712" s="287"/>
      <c r="D3712" s="288"/>
      <c r="E3712" s="294"/>
      <c r="F3712" s="294"/>
      <c r="G3712" s="294"/>
    </row>
    <row r="3713" spans="1:7">
      <c r="A3713" s="289" t="s">
        <v>6873</v>
      </c>
      <c r="B3713" s="290"/>
      <c r="C3713" s="289" t="s">
        <v>6874</v>
      </c>
      <c r="D3713" s="291" t="s">
        <v>81</v>
      </c>
      <c r="E3713" s="292">
        <v>32.54</v>
      </c>
      <c r="F3713" s="293">
        <v>8.42</v>
      </c>
      <c r="G3713" s="293">
        <v>40.96</v>
      </c>
    </row>
    <row r="3714" spans="1:7">
      <c r="A3714" s="289" t="s">
        <v>6875</v>
      </c>
      <c r="B3714" s="290"/>
      <c r="C3714" s="289" t="s">
        <v>6876</v>
      </c>
      <c r="D3714" s="291" t="s">
        <v>81</v>
      </c>
      <c r="E3714" s="292">
        <v>30.3</v>
      </c>
      <c r="F3714" s="293">
        <v>8.42</v>
      </c>
      <c r="G3714" s="293">
        <v>38.72</v>
      </c>
    </row>
    <row r="3715" spans="1:7">
      <c r="A3715" s="289" t="s">
        <v>6877</v>
      </c>
      <c r="B3715" s="290"/>
      <c r="C3715" s="289" t="s">
        <v>6878</v>
      </c>
      <c r="D3715" s="291" t="s">
        <v>106</v>
      </c>
      <c r="E3715" s="292">
        <v>337.05</v>
      </c>
      <c r="F3715" s="293">
        <v>30.3</v>
      </c>
      <c r="G3715" s="293">
        <v>367.35</v>
      </c>
    </row>
    <row r="3716" spans="1:7">
      <c r="A3716" s="289" t="s">
        <v>6879</v>
      </c>
      <c r="B3716" s="290"/>
      <c r="C3716" s="289" t="s">
        <v>6880</v>
      </c>
      <c r="D3716" s="291" t="s">
        <v>106</v>
      </c>
      <c r="E3716" s="292">
        <v>348.69</v>
      </c>
      <c r="F3716" s="293">
        <v>30.3</v>
      </c>
      <c r="G3716" s="293">
        <v>378.99</v>
      </c>
    </row>
    <row r="3717" spans="1:7">
      <c r="A3717" s="289" t="s">
        <v>6881</v>
      </c>
      <c r="B3717" s="290"/>
      <c r="C3717" s="289" t="s">
        <v>6882</v>
      </c>
      <c r="D3717" s="291" t="s">
        <v>106</v>
      </c>
      <c r="E3717" s="292">
        <v>978.27</v>
      </c>
      <c r="F3717" s="293">
        <v>0</v>
      </c>
      <c r="G3717" s="293">
        <v>978.27</v>
      </c>
    </row>
    <row r="3718" spans="1:7">
      <c r="A3718" s="289" t="s">
        <v>6883</v>
      </c>
      <c r="B3718" s="290"/>
      <c r="C3718" s="289" t="s">
        <v>6884</v>
      </c>
      <c r="D3718" s="291" t="s">
        <v>106</v>
      </c>
      <c r="E3718" s="292">
        <v>442.49</v>
      </c>
      <c r="F3718" s="293">
        <v>61.82</v>
      </c>
      <c r="G3718" s="293">
        <v>504.31</v>
      </c>
    </row>
    <row r="3719" spans="1:7">
      <c r="A3719" s="289" t="s">
        <v>6885</v>
      </c>
      <c r="B3719" s="290"/>
      <c r="C3719" s="289" t="s">
        <v>6886</v>
      </c>
      <c r="D3719" s="291" t="s">
        <v>106</v>
      </c>
      <c r="E3719" s="292">
        <v>454.13</v>
      </c>
      <c r="F3719" s="293">
        <v>61.82</v>
      </c>
      <c r="G3719" s="293">
        <v>515.95000000000005</v>
      </c>
    </row>
    <row r="3720" spans="1:7">
      <c r="A3720" s="285" t="s">
        <v>6887</v>
      </c>
      <c r="B3720" s="286" t="s">
        <v>6888</v>
      </c>
      <c r="C3720" s="287"/>
      <c r="D3720" s="288"/>
      <c r="E3720" s="294"/>
      <c r="F3720" s="294"/>
      <c r="G3720" s="294"/>
    </row>
    <row r="3721" spans="1:7">
      <c r="A3721" s="289" t="s">
        <v>6889</v>
      </c>
      <c r="B3721" s="290"/>
      <c r="C3721" s="289" t="s">
        <v>6890</v>
      </c>
      <c r="D3721" s="291" t="s">
        <v>56</v>
      </c>
      <c r="E3721" s="292">
        <v>164.48</v>
      </c>
      <c r="F3721" s="293">
        <v>0</v>
      </c>
      <c r="G3721" s="293">
        <v>164.48</v>
      </c>
    </row>
    <row r="3722" spans="1:7" ht="25.5">
      <c r="A3722" s="289" t="s">
        <v>6891</v>
      </c>
      <c r="B3722" s="290"/>
      <c r="C3722" s="289" t="s">
        <v>6892</v>
      </c>
      <c r="D3722" s="291" t="s">
        <v>56</v>
      </c>
      <c r="E3722" s="292">
        <v>58.95</v>
      </c>
      <c r="F3722" s="293">
        <v>7.88</v>
      </c>
      <c r="G3722" s="293">
        <v>66.83</v>
      </c>
    </row>
    <row r="3723" spans="1:7" ht="25.5">
      <c r="A3723" s="289" t="s">
        <v>6893</v>
      </c>
      <c r="B3723" s="290"/>
      <c r="C3723" s="289" t="s">
        <v>6894</v>
      </c>
      <c r="D3723" s="291" t="s">
        <v>56</v>
      </c>
      <c r="E3723" s="292">
        <v>57.52</v>
      </c>
      <c r="F3723" s="293">
        <v>7.88</v>
      </c>
      <c r="G3723" s="293">
        <v>65.400000000000006</v>
      </c>
    </row>
    <row r="3724" spans="1:7" ht="25.5">
      <c r="A3724" s="289" t="s">
        <v>6895</v>
      </c>
      <c r="B3724" s="290"/>
      <c r="C3724" s="289" t="s">
        <v>6896</v>
      </c>
      <c r="D3724" s="291" t="s">
        <v>56</v>
      </c>
      <c r="E3724" s="292">
        <v>2.93</v>
      </c>
      <c r="F3724" s="293">
        <v>7.04</v>
      </c>
      <c r="G3724" s="293">
        <v>9.9700000000000006</v>
      </c>
    </row>
    <row r="3725" spans="1:7" ht="25.5">
      <c r="A3725" s="289" t="s">
        <v>6897</v>
      </c>
      <c r="B3725" s="290"/>
      <c r="C3725" s="289" t="s">
        <v>6898</v>
      </c>
      <c r="D3725" s="291" t="s">
        <v>56</v>
      </c>
      <c r="E3725" s="292">
        <v>1.25</v>
      </c>
      <c r="F3725" s="293">
        <v>7.04</v>
      </c>
      <c r="G3725" s="293">
        <v>8.2899999999999991</v>
      </c>
    </row>
    <row r="3726" spans="1:7" ht="25.5">
      <c r="A3726" s="289" t="s">
        <v>6899</v>
      </c>
      <c r="B3726" s="290"/>
      <c r="C3726" s="289" t="s">
        <v>6900</v>
      </c>
      <c r="D3726" s="291" t="s">
        <v>56</v>
      </c>
      <c r="E3726" s="292">
        <v>67.77</v>
      </c>
      <c r="F3726" s="293">
        <v>19.940000000000001</v>
      </c>
      <c r="G3726" s="293">
        <v>87.71</v>
      </c>
    </row>
    <row r="3727" spans="1:7">
      <c r="A3727" s="285" t="s">
        <v>6901</v>
      </c>
      <c r="B3727" s="286" t="s">
        <v>6902</v>
      </c>
      <c r="C3727" s="287"/>
      <c r="D3727" s="288"/>
      <c r="E3727" s="294"/>
      <c r="F3727" s="294"/>
      <c r="G3727" s="294"/>
    </row>
    <row r="3728" spans="1:7">
      <c r="A3728" s="289" t="s">
        <v>6903</v>
      </c>
      <c r="B3728" s="290"/>
      <c r="C3728" s="289" t="s">
        <v>6904</v>
      </c>
      <c r="D3728" s="291" t="s">
        <v>81</v>
      </c>
      <c r="E3728" s="292">
        <v>38.58</v>
      </c>
      <c r="F3728" s="293">
        <v>9.61</v>
      </c>
      <c r="G3728" s="293">
        <v>48.19</v>
      </c>
    </row>
    <row r="3729" spans="1:7">
      <c r="A3729" s="289" t="s">
        <v>6905</v>
      </c>
      <c r="B3729" s="290"/>
      <c r="C3729" s="289" t="s">
        <v>6906</v>
      </c>
      <c r="D3729" s="291" t="s">
        <v>81</v>
      </c>
      <c r="E3729" s="292">
        <v>6.99</v>
      </c>
      <c r="F3729" s="293">
        <v>8.42</v>
      </c>
      <c r="G3729" s="293">
        <v>15.41</v>
      </c>
    </row>
    <row r="3730" spans="1:7">
      <c r="A3730" s="289" t="s">
        <v>6907</v>
      </c>
      <c r="B3730" s="290"/>
      <c r="C3730" s="289" t="s">
        <v>6908</v>
      </c>
      <c r="D3730" s="291" t="s">
        <v>56</v>
      </c>
      <c r="E3730" s="292">
        <v>9.89</v>
      </c>
      <c r="F3730" s="293">
        <v>17.829999999999998</v>
      </c>
      <c r="G3730" s="293">
        <v>27.72</v>
      </c>
    </row>
    <row r="3731" spans="1:7" ht="25.5">
      <c r="A3731" s="289" t="s">
        <v>6909</v>
      </c>
      <c r="B3731" s="290"/>
      <c r="C3731" s="289" t="s">
        <v>6910</v>
      </c>
      <c r="D3731" s="291" t="s">
        <v>56</v>
      </c>
      <c r="E3731" s="292">
        <v>6.39</v>
      </c>
      <c r="F3731" s="293">
        <v>11.01</v>
      </c>
      <c r="G3731" s="293">
        <v>17.399999999999999</v>
      </c>
    </row>
    <row r="3732" spans="1:7" ht="25.5">
      <c r="A3732" s="289" t="s">
        <v>6911</v>
      </c>
      <c r="B3732" s="290"/>
      <c r="C3732" s="289" t="s">
        <v>6912</v>
      </c>
      <c r="D3732" s="291" t="s">
        <v>56</v>
      </c>
      <c r="E3732" s="292">
        <v>6.46</v>
      </c>
      <c r="F3732" s="293">
        <v>12.76</v>
      </c>
      <c r="G3732" s="293">
        <v>19.22</v>
      </c>
    </row>
    <row r="3733" spans="1:7" ht="25.5">
      <c r="A3733" s="289" t="s">
        <v>6913</v>
      </c>
      <c r="B3733" s="290"/>
      <c r="C3733" s="289" t="s">
        <v>6914</v>
      </c>
      <c r="D3733" s="291" t="s">
        <v>56</v>
      </c>
      <c r="E3733" s="292">
        <v>6.58</v>
      </c>
      <c r="F3733" s="293">
        <v>15.32</v>
      </c>
      <c r="G3733" s="293">
        <v>21.9</v>
      </c>
    </row>
    <row r="3734" spans="1:7">
      <c r="A3734" s="280" t="s">
        <v>6915</v>
      </c>
      <c r="B3734" s="281" t="s">
        <v>6916</v>
      </c>
      <c r="C3734" s="284"/>
      <c r="D3734" s="283"/>
      <c r="E3734" s="295"/>
      <c r="F3734" s="295"/>
      <c r="G3734" s="295"/>
    </row>
    <row r="3735" spans="1:7">
      <c r="A3735" s="285" t="s">
        <v>6917</v>
      </c>
      <c r="B3735" s="286" t="s">
        <v>6918</v>
      </c>
      <c r="C3735" s="287"/>
      <c r="D3735" s="288"/>
      <c r="E3735" s="294"/>
      <c r="F3735" s="294"/>
      <c r="G3735" s="294"/>
    </row>
    <row r="3736" spans="1:7">
      <c r="A3736" s="289" t="s">
        <v>6919</v>
      </c>
      <c r="B3736" s="290"/>
      <c r="C3736" s="289" t="s">
        <v>6920</v>
      </c>
      <c r="D3736" s="291" t="s">
        <v>56</v>
      </c>
      <c r="E3736" s="292">
        <v>0</v>
      </c>
      <c r="F3736" s="293">
        <v>9.76</v>
      </c>
      <c r="G3736" s="293">
        <v>9.76</v>
      </c>
    </row>
    <row r="3737" spans="1:7">
      <c r="A3737" s="289" t="s">
        <v>6921</v>
      </c>
      <c r="B3737" s="290"/>
      <c r="C3737" s="289" t="s">
        <v>6922</v>
      </c>
      <c r="D3737" s="291" t="s">
        <v>56</v>
      </c>
      <c r="E3737" s="292">
        <v>1.82</v>
      </c>
      <c r="F3737" s="293">
        <v>4.05</v>
      </c>
      <c r="G3737" s="293">
        <v>5.87</v>
      </c>
    </row>
    <row r="3738" spans="1:7">
      <c r="A3738" s="289" t="s">
        <v>6923</v>
      </c>
      <c r="B3738" s="290"/>
      <c r="C3738" s="289" t="s">
        <v>6924</v>
      </c>
      <c r="D3738" s="291" t="s">
        <v>56</v>
      </c>
      <c r="E3738" s="292">
        <v>0.48</v>
      </c>
      <c r="F3738" s="293">
        <v>2.79</v>
      </c>
      <c r="G3738" s="293">
        <v>3.27</v>
      </c>
    </row>
    <row r="3739" spans="1:7">
      <c r="A3739" s="289" t="s">
        <v>6925</v>
      </c>
      <c r="B3739" s="290"/>
      <c r="C3739" s="289" t="s">
        <v>6926</v>
      </c>
      <c r="D3739" s="291" t="s">
        <v>13</v>
      </c>
      <c r="E3739" s="292">
        <v>0</v>
      </c>
      <c r="F3739" s="293">
        <v>11.15</v>
      </c>
      <c r="G3739" s="293">
        <v>11.15</v>
      </c>
    </row>
    <row r="3740" spans="1:7">
      <c r="A3740" s="289" t="s">
        <v>6927</v>
      </c>
      <c r="B3740" s="290"/>
      <c r="C3740" s="289" t="s">
        <v>6928</v>
      </c>
      <c r="D3740" s="291" t="s">
        <v>56</v>
      </c>
      <c r="E3740" s="292">
        <v>0</v>
      </c>
      <c r="F3740" s="293">
        <v>10.46</v>
      </c>
      <c r="G3740" s="293">
        <v>10.46</v>
      </c>
    </row>
    <row r="3741" spans="1:7" ht="25.5">
      <c r="A3741" s="289" t="s">
        <v>6929</v>
      </c>
      <c r="B3741" s="290"/>
      <c r="C3741" s="289" t="s">
        <v>6930</v>
      </c>
      <c r="D3741" s="291" t="s">
        <v>56</v>
      </c>
      <c r="E3741" s="292">
        <v>4.87</v>
      </c>
      <c r="F3741" s="293">
        <v>4.05</v>
      </c>
      <c r="G3741" s="293">
        <v>8.92</v>
      </c>
    </row>
    <row r="3742" spans="1:7">
      <c r="A3742" s="289" t="s">
        <v>6931</v>
      </c>
      <c r="B3742" s="290"/>
      <c r="C3742" s="289" t="s">
        <v>6932</v>
      </c>
      <c r="D3742" s="291" t="s">
        <v>56</v>
      </c>
      <c r="E3742" s="292">
        <v>5.3</v>
      </c>
      <c r="F3742" s="293">
        <v>0</v>
      </c>
      <c r="G3742" s="293">
        <v>5.3</v>
      </c>
    </row>
    <row r="3743" spans="1:7">
      <c r="A3743" s="285" t="s">
        <v>6933</v>
      </c>
      <c r="B3743" s="286" t="s">
        <v>6934</v>
      </c>
      <c r="C3743" s="287"/>
      <c r="D3743" s="288"/>
      <c r="E3743" s="294"/>
      <c r="F3743" s="294"/>
      <c r="G3743" s="294"/>
    </row>
    <row r="3744" spans="1:7">
      <c r="A3744" s="289" t="s">
        <v>6935</v>
      </c>
      <c r="B3744" s="290"/>
      <c r="C3744" s="289" t="s">
        <v>6936</v>
      </c>
      <c r="D3744" s="291" t="s">
        <v>13</v>
      </c>
      <c r="E3744" s="292">
        <v>0</v>
      </c>
      <c r="F3744" s="293">
        <v>4.1900000000000004</v>
      </c>
      <c r="G3744" s="293">
        <v>4.1900000000000004</v>
      </c>
    </row>
    <row r="3745" spans="1:7">
      <c r="A3745" s="289" t="s">
        <v>8050</v>
      </c>
      <c r="B3745" s="290"/>
      <c r="C3745" s="289" t="s">
        <v>8051</v>
      </c>
      <c r="D3745" s="291" t="s">
        <v>13</v>
      </c>
      <c r="E3745" s="292">
        <v>13.91</v>
      </c>
      <c r="F3745" s="293">
        <v>13.94</v>
      </c>
      <c r="G3745" s="293">
        <v>27.85</v>
      </c>
    </row>
    <row r="3746" spans="1:7">
      <c r="A3746" s="289" t="s">
        <v>6937</v>
      </c>
      <c r="B3746" s="290"/>
      <c r="C3746" s="289" t="s">
        <v>6938</v>
      </c>
      <c r="D3746" s="291" t="s">
        <v>106</v>
      </c>
      <c r="E3746" s="292">
        <v>128.75</v>
      </c>
      <c r="F3746" s="293">
        <v>0</v>
      </c>
      <c r="G3746" s="293">
        <v>128.75</v>
      </c>
    </row>
    <row r="3747" spans="1:7">
      <c r="A3747" s="289" t="s">
        <v>6939</v>
      </c>
      <c r="B3747" s="290"/>
      <c r="C3747" s="289" t="s">
        <v>6940</v>
      </c>
      <c r="D3747" s="291" t="s">
        <v>13</v>
      </c>
      <c r="E3747" s="292">
        <v>0</v>
      </c>
      <c r="F3747" s="293">
        <v>15.47</v>
      </c>
      <c r="G3747" s="293">
        <v>15.47</v>
      </c>
    </row>
    <row r="3748" spans="1:7">
      <c r="A3748" s="289" t="s">
        <v>6941</v>
      </c>
      <c r="B3748" s="290"/>
      <c r="C3748" s="289" t="s">
        <v>6942</v>
      </c>
      <c r="D3748" s="291" t="s">
        <v>81</v>
      </c>
      <c r="E3748" s="292">
        <v>0</v>
      </c>
      <c r="F3748" s="293">
        <v>7.73</v>
      </c>
      <c r="G3748" s="293">
        <v>7.73</v>
      </c>
    </row>
    <row r="3749" spans="1:7">
      <c r="A3749" s="289" t="s">
        <v>6943</v>
      </c>
      <c r="B3749" s="290"/>
      <c r="C3749" s="289" t="s">
        <v>6944</v>
      </c>
      <c r="D3749" s="291" t="s">
        <v>81</v>
      </c>
      <c r="E3749" s="292">
        <v>0</v>
      </c>
      <c r="F3749" s="293">
        <v>8.26</v>
      </c>
      <c r="G3749" s="293">
        <v>8.26</v>
      </c>
    </row>
    <row r="3750" spans="1:7">
      <c r="A3750" s="285" t="s">
        <v>6945</v>
      </c>
      <c r="B3750" s="286" t="s">
        <v>6946</v>
      </c>
      <c r="C3750" s="287"/>
      <c r="D3750" s="288"/>
      <c r="E3750" s="294"/>
      <c r="F3750" s="294"/>
      <c r="G3750" s="294"/>
    </row>
    <row r="3751" spans="1:7">
      <c r="A3751" s="289" t="s">
        <v>6947</v>
      </c>
      <c r="B3751" s="290"/>
      <c r="C3751" s="289" t="s">
        <v>6948</v>
      </c>
      <c r="D3751" s="291" t="s">
        <v>338</v>
      </c>
      <c r="E3751" s="292">
        <v>52.78</v>
      </c>
      <c r="F3751" s="293">
        <v>0</v>
      </c>
      <c r="G3751" s="293">
        <v>52.78</v>
      </c>
    </row>
    <row r="3752" spans="1:7">
      <c r="A3752" s="280" t="s">
        <v>6949</v>
      </c>
      <c r="B3752" s="281" t="s">
        <v>6950</v>
      </c>
      <c r="C3752" s="284"/>
      <c r="D3752" s="283"/>
      <c r="E3752" s="295"/>
      <c r="F3752" s="295"/>
      <c r="G3752" s="295"/>
    </row>
    <row r="3753" spans="1:7">
      <c r="A3753" s="285" t="s">
        <v>6951</v>
      </c>
      <c r="B3753" s="286" t="s">
        <v>6952</v>
      </c>
      <c r="C3753" s="287"/>
      <c r="D3753" s="288"/>
      <c r="E3753" s="294"/>
      <c r="F3753" s="294"/>
      <c r="G3753" s="294"/>
    </row>
    <row r="3754" spans="1:7" ht="25.5">
      <c r="A3754" s="289" t="s">
        <v>6953</v>
      </c>
      <c r="B3754" s="290"/>
      <c r="C3754" s="289" t="s">
        <v>6954</v>
      </c>
      <c r="D3754" s="291" t="s">
        <v>262</v>
      </c>
      <c r="E3754" s="292">
        <v>76880</v>
      </c>
      <c r="F3754" s="293">
        <v>0</v>
      </c>
      <c r="G3754" s="293">
        <v>76880</v>
      </c>
    </row>
    <row r="3755" spans="1:7" ht="25.5">
      <c r="A3755" s="289" t="s">
        <v>6955</v>
      </c>
      <c r="B3755" s="290"/>
      <c r="C3755" s="289" t="s">
        <v>6956</v>
      </c>
      <c r="D3755" s="291" t="s">
        <v>262</v>
      </c>
      <c r="E3755" s="292">
        <v>82725</v>
      </c>
      <c r="F3755" s="293">
        <v>0</v>
      </c>
      <c r="G3755" s="293">
        <v>82725</v>
      </c>
    </row>
    <row r="3756" spans="1:7" ht="25.5">
      <c r="A3756" s="289" t="s">
        <v>6957</v>
      </c>
      <c r="B3756" s="290"/>
      <c r="C3756" s="289" t="s">
        <v>6958</v>
      </c>
      <c r="D3756" s="291" t="s">
        <v>262</v>
      </c>
      <c r="E3756" s="292">
        <v>88120</v>
      </c>
      <c r="F3756" s="293">
        <v>0</v>
      </c>
      <c r="G3756" s="293">
        <v>88120</v>
      </c>
    </row>
    <row r="3757" spans="1:7" ht="25.5">
      <c r="A3757" s="289" t="s">
        <v>6959</v>
      </c>
      <c r="B3757" s="290"/>
      <c r="C3757" s="289" t="s">
        <v>6960</v>
      </c>
      <c r="D3757" s="291" t="s">
        <v>262</v>
      </c>
      <c r="E3757" s="292">
        <v>95763</v>
      </c>
      <c r="F3757" s="293">
        <v>0</v>
      </c>
      <c r="G3757" s="293">
        <v>95763</v>
      </c>
    </row>
    <row r="3758" spans="1:7" ht="25.5">
      <c r="A3758" s="289" t="s">
        <v>6961</v>
      </c>
      <c r="B3758" s="290"/>
      <c r="C3758" s="289" t="s">
        <v>6962</v>
      </c>
      <c r="D3758" s="291" t="s">
        <v>262</v>
      </c>
      <c r="E3758" s="292">
        <v>89918</v>
      </c>
      <c r="F3758" s="293">
        <v>0</v>
      </c>
      <c r="G3758" s="293">
        <v>89918</v>
      </c>
    </row>
    <row r="3759" spans="1:7">
      <c r="A3759" s="289" t="s">
        <v>6963</v>
      </c>
      <c r="B3759" s="290"/>
      <c r="C3759" s="289" t="s">
        <v>6964</v>
      </c>
      <c r="D3759" s="291" t="s">
        <v>56</v>
      </c>
      <c r="E3759" s="292">
        <v>540.87</v>
      </c>
      <c r="F3759" s="293">
        <v>0</v>
      </c>
      <c r="G3759" s="293">
        <v>540.87</v>
      </c>
    </row>
    <row r="3760" spans="1:7">
      <c r="A3760" s="285" t="s">
        <v>6965</v>
      </c>
      <c r="B3760" s="286" t="s">
        <v>6966</v>
      </c>
      <c r="C3760" s="287"/>
      <c r="D3760" s="288"/>
      <c r="E3760" s="294"/>
      <c r="F3760" s="294"/>
      <c r="G3760" s="294"/>
    </row>
    <row r="3761" spans="1:7" ht="25.5">
      <c r="A3761" s="289" t="s">
        <v>6967</v>
      </c>
      <c r="B3761" s="290"/>
      <c r="C3761" s="289" t="s">
        <v>8052</v>
      </c>
      <c r="D3761" s="291" t="s">
        <v>13</v>
      </c>
      <c r="E3761" s="292">
        <v>345659.15</v>
      </c>
      <c r="F3761" s="293">
        <v>21304.35</v>
      </c>
      <c r="G3761" s="293">
        <v>366963.5</v>
      </c>
    </row>
    <row r="3762" spans="1:7" ht="25.5">
      <c r="A3762" s="289" t="s">
        <v>6968</v>
      </c>
      <c r="B3762" s="290"/>
      <c r="C3762" s="289" t="s">
        <v>8053</v>
      </c>
      <c r="D3762" s="291" t="s">
        <v>13</v>
      </c>
      <c r="E3762" s="292">
        <v>300590.34000000003</v>
      </c>
      <c r="F3762" s="293">
        <v>22694.22</v>
      </c>
      <c r="G3762" s="293">
        <v>323284.56</v>
      </c>
    </row>
    <row r="3763" spans="1:7" ht="25.5">
      <c r="A3763" s="289" t="s">
        <v>6969</v>
      </c>
      <c r="B3763" s="290"/>
      <c r="C3763" s="289" t="s">
        <v>8054</v>
      </c>
      <c r="D3763" s="291" t="s">
        <v>13</v>
      </c>
      <c r="E3763" s="292">
        <v>559078.43000000005</v>
      </c>
      <c r="F3763" s="293">
        <v>20632.95</v>
      </c>
      <c r="G3763" s="293">
        <v>579711.38</v>
      </c>
    </row>
    <row r="3764" spans="1:7" ht="25.5">
      <c r="A3764" s="289" t="s">
        <v>8055</v>
      </c>
      <c r="B3764" s="290"/>
      <c r="C3764" s="289" t="s">
        <v>8056</v>
      </c>
      <c r="D3764" s="291" t="s">
        <v>13</v>
      </c>
      <c r="E3764" s="292">
        <v>209914.87</v>
      </c>
      <c r="F3764" s="293">
        <v>17043.48</v>
      </c>
      <c r="G3764" s="293">
        <v>226958.35</v>
      </c>
    </row>
    <row r="3765" spans="1:7" ht="25.5">
      <c r="A3765" s="289" t="s">
        <v>8057</v>
      </c>
      <c r="B3765" s="290"/>
      <c r="C3765" s="289" t="s">
        <v>8058</v>
      </c>
      <c r="D3765" s="291" t="s">
        <v>13</v>
      </c>
      <c r="E3765" s="292">
        <v>73100.31</v>
      </c>
      <c r="F3765" s="293">
        <v>10652.19</v>
      </c>
      <c r="G3765" s="293">
        <v>83752.5</v>
      </c>
    </row>
    <row r="3766" spans="1:7" ht="25.5">
      <c r="A3766" s="289" t="s">
        <v>6970</v>
      </c>
      <c r="B3766" s="290"/>
      <c r="C3766" s="289" t="s">
        <v>8059</v>
      </c>
      <c r="D3766" s="291" t="s">
        <v>13</v>
      </c>
      <c r="E3766" s="292">
        <v>14620.76</v>
      </c>
      <c r="F3766" s="293">
        <v>2521.25</v>
      </c>
      <c r="G3766" s="293">
        <v>17142.009999999998</v>
      </c>
    </row>
    <row r="3767" spans="1:7" ht="25.5">
      <c r="A3767" s="289" t="s">
        <v>6971</v>
      </c>
      <c r="B3767" s="290"/>
      <c r="C3767" s="289" t="s">
        <v>8060</v>
      </c>
      <c r="D3767" s="291" t="s">
        <v>13</v>
      </c>
      <c r="E3767" s="292">
        <v>40329.660000000003</v>
      </c>
      <c r="F3767" s="293">
        <v>5508.28</v>
      </c>
      <c r="G3767" s="293">
        <v>45837.94</v>
      </c>
    </row>
    <row r="3768" spans="1:7" ht="25.5">
      <c r="A3768" s="289" t="s">
        <v>6972</v>
      </c>
      <c r="B3768" s="290"/>
      <c r="C3768" s="289" t="s">
        <v>8061</v>
      </c>
      <c r="D3768" s="291" t="s">
        <v>13</v>
      </c>
      <c r="E3768" s="292">
        <v>36765.53</v>
      </c>
      <c r="F3768" s="293">
        <v>6721</v>
      </c>
      <c r="G3768" s="293">
        <v>43486.53</v>
      </c>
    </row>
    <row r="3769" spans="1:7" ht="25.5">
      <c r="A3769" s="289" t="s">
        <v>6973</v>
      </c>
      <c r="B3769" s="290"/>
      <c r="C3769" s="289" t="s">
        <v>8062</v>
      </c>
      <c r="D3769" s="291" t="s">
        <v>13</v>
      </c>
      <c r="E3769" s="292">
        <v>3267.89</v>
      </c>
      <c r="F3769" s="293">
        <v>425.6</v>
      </c>
      <c r="G3769" s="293">
        <v>3693.49</v>
      </c>
    </row>
    <row r="3770" spans="1:7" ht="25.5">
      <c r="A3770" s="289" t="s">
        <v>6974</v>
      </c>
      <c r="B3770" s="290"/>
      <c r="C3770" s="289" t="s">
        <v>8063</v>
      </c>
      <c r="D3770" s="291" t="s">
        <v>13</v>
      </c>
      <c r="E3770" s="292">
        <v>3729.41</v>
      </c>
      <c r="F3770" s="293">
        <v>532</v>
      </c>
      <c r="G3770" s="293">
        <v>4261.41</v>
      </c>
    </row>
    <row r="3771" spans="1:7" ht="25.5">
      <c r="A3771" s="289" t="s">
        <v>6975</v>
      </c>
      <c r="B3771" s="290"/>
      <c r="C3771" s="289" t="s">
        <v>8064</v>
      </c>
      <c r="D3771" s="291" t="s">
        <v>13</v>
      </c>
      <c r="E3771" s="292">
        <v>4628.34</v>
      </c>
      <c r="F3771" s="293">
        <v>638.4</v>
      </c>
      <c r="G3771" s="293">
        <v>5266.74</v>
      </c>
    </row>
    <row r="3772" spans="1:7" ht="25.5">
      <c r="A3772" s="289" t="s">
        <v>6976</v>
      </c>
      <c r="B3772" s="290"/>
      <c r="C3772" s="289" t="s">
        <v>8065</v>
      </c>
      <c r="D3772" s="291" t="s">
        <v>13</v>
      </c>
      <c r="E3772" s="292">
        <v>4861.4799999999996</v>
      </c>
      <c r="F3772" s="293">
        <v>691.6</v>
      </c>
      <c r="G3772" s="293">
        <v>5553.08</v>
      </c>
    </row>
    <row r="3773" spans="1:7" ht="25.5">
      <c r="A3773" s="289" t="s">
        <v>6977</v>
      </c>
      <c r="B3773" s="290"/>
      <c r="C3773" s="289" t="s">
        <v>8066</v>
      </c>
      <c r="D3773" s="291" t="s">
        <v>13</v>
      </c>
      <c r="E3773" s="292">
        <v>3055.32</v>
      </c>
      <c r="F3773" s="293">
        <v>333.14</v>
      </c>
      <c r="G3773" s="293">
        <v>3388.46</v>
      </c>
    </row>
    <row r="3774" spans="1:7" ht="25.5">
      <c r="A3774" s="289" t="s">
        <v>6978</v>
      </c>
      <c r="B3774" s="290"/>
      <c r="C3774" s="289" t="s">
        <v>8067</v>
      </c>
      <c r="D3774" s="291" t="s">
        <v>13</v>
      </c>
      <c r="E3774" s="292">
        <v>3478.49</v>
      </c>
      <c r="F3774" s="293">
        <v>333.14</v>
      </c>
      <c r="G3774" s="293">
        <v>3811.63</v>
      </c>
    </row>
    <row r="3775" spans="1:7" ht="25.5">
      <c r="A3775" s="289" t="s">
        <v>6979</v>
      </c>
      <c r="B3775" s="290"/>
      <c r="C3775" s="289" t="s">
        <v>8068</v>
      </c>
      <c r="D3775" s="291" t="s">
        <v>13</v>
      </c>
      <c r="E3775" s="292">
        <v>3957.93</v>
      </c>
      <c r="F3775" s="293">
        <v>333.14</v>
      </c>
      <c r="G3775" s="293">
        <v>4291.07</v>
      </c>
    </row>
    <row r="3776" spans="1:7">
      <c r="A3776" s="289" t="s">
        <v>6980</v>
      </c>
      <c r="B3776" s="290"/>
      <c r="C3776" s="289" t="s">
        <v>8069</v>
      </c>
      <c r="D3776" s="291" t="s">
        <v>81</v>
      </c>
      <c r="E3776" s="292">
        <v>7.25</v>
      </c>
      <c r="F3776" s="293">
        <v>9.25</v>
      </c>
      <c r="G3776" s="293">
        <v>16.5</v>
      </c>
    </row>
    <row r="3777" spans="1:7">
      <c r="A3777" s="289" t="s">
        <v>6981</v>
      </c>
      <c r="B3777" s="290"/>
      <c r="C3777" s="289" t="s">
        <v>8070</v>
      </c>
      <c r="D3777" s="291" t="s">
        <v>81</v>
      </c>
      <c r="E3777" s="292">
        <v>10.73</v>
      </c>
      <c r="F3777" s="293">
        <v>9.25</v>
      </c>
      <c r="G3777" s="293">
        <v>19.98</v>
      </c>
    </row>
    <row r="3778" spans="1:7">
      <c r="A3778" s="289" t="s">
        <v>6982</v>
      </c>
      <c r="B3778" s="290"/>
      <c r="C3778" s="289" t="s">
        <v>8071</v>
      </c>
      <c r="D3778" s="291" t="s">
        <v>81</v>
      </c>
      <c r="E3778" s="292">
        <v>14.23</v>
      </c>
      <c r="F3778" s="293">
        <v>9.25</v>
      </c>
      <c r="G3778" s="293">
        <v>23.48</v>
      </c>
    </row>
    <row r="3779" spans="1:7">
      <c r="A3779" s="289" t="s">
        <v>8072</v>
      </c>
      <c r="B3779" s="290"/>
      <c r="C3779" s="289" t="s">
        <v>8073</v>
      </c>
      <c r="D3779" s="291" t="s">
        <v>56</v>
      </c>
      <c r="E3779" s="292">
        <v>110.58</v>
      </c>
      <c r="F3779" s="293">
        <v>66.510000000000005</v>
      </c>
      <c r="G3779" s="293">
        <v>177.09</v>
      </c>
    </row>
    <row r="3780" spans="1:7">
      <c r="A3780" s="289" t="s">
        <v>6983</v>
      </c>
      <c r="B3780" s="290"/>
      <c r="C3780" s="289" t="s">
        <v>6984</v>
      </c>
      <c r="D3780" s="291" t="s">
        <v>56</v>
      </c>
      <c r="E3780" s="292">
        <v>2767.27</v>
      </c>
      <c r="F3780" s="293">
        <v>0</v>
      </c>
      <c r="G3780" s="293">
        <v>2767.27</v>
      </c>
    </row>
    <row r="3781" spans="1:7">
      <c r="A3781" s="289" t="s">
        <v>6985</v>
      </c>
      <c r="B3781" s="290"/>
      <c r="C3781" s="289" t="s">
        <v>6986</v>
      </c>
      <c r="D3781" s="291" t="s">
        <v>56</v>
      </c>
      <c r="E3781" s="292">
        <v>1008.31</v>
      </c>
      <c r="F3781" s="293">
        <v>86.37</v>
      </c>
      <c r="G3781" s="293">
        <v>1094.68</v>
      </c>
    </row>
    <row r="3782" spans="1:7">
      <c r="A3782" s="289" t="s">
        <v>6987</v>
      </c>
      <c r="B3782" s="290"/>
      <c r="C3782" s="289" t="s">
        <v>6988</v>
      </c>
      <c r="D3782" s="291" t="s">
        <v>56</v>
      </c>
      <c r="E3782" s="292">
        <v>852.07</v>
      </c>
      <c r="F3782" s="293">
        <v>66.739999999999995</v>
      </c>
      <c r="G3782" s="293">
        <v>918.81</v>
      </c>
    </row>
    <row r="3783" spans="1:7">
      <c r="A3783" s="289" t="s">
        <v>6989</v>
      </c>
      <c r="B3783" s="290"/>
      <c r="C3783" s="289" t="s">
        <v>6990</v>
      </c>
      <c r="D3783" s="291" t="s">
        <v>56</v>
      </c>
      <c r="E3783" s="292">
        <v>657.68</v>
      </c>
      <c r="F3783" s="293">
        <v>58.9</v>
      </c>
      <c r="G3783" s="293">
        <v>716.58</v>
      </c>
    </row>
    <row r="3784" spans="1:7">
      <c r="A3784" s="289" t="s">
        <v>6991</v>
      </c>
      <c r="B3784" s="290"/>
      <c r="C3784" s="289" t="s">
        <v>6992</v>
      </c>
      <c r="D3784" s="291" t="s">
        <v>13</v>
      </c>
      <c r="E3784" s="292">
        <v>0</v>
      </c>
      <c r="F3784" s="293">
        <v>251.16</v>
      </c>
      <c r="G3784" s="293">
        <v>251.16</v>
      </c>
    </row>
    <row r="3785" spans="1:7">
      <c r="A3785" s="289" t="s">
        <v>6993</v>
      </c>
      <c r="B3785" s="290"/>
      <c r="C3785" s="289" t="s">
        <v>6994</v>
      </c>
      <c r="D3785" s="291" t="s">
        <v>13</v>
      </c>
      <c r="E3785" s="292">
        <v>4521.87</v>
      </c>
      <c r="F3785" s="293">
        <v>1064</v>
      </c>
      <c r="G3785" s="293">
        <v>5585.87</v>
      </c>
    </row>
    <row r="3786" spans="1:7">
      <c r="A3786" s="289" t="s">
        <v>6995</v>
      </c>
      <c r="B3786" s="290"/>
      <c r="C3786" s="289" t="s">
        <v>6996</v>
      </c>
      <c r="D3786" s="291" t="s">
        <v>13</v>
      </c>
      <c r="E3786" s="292">
        <v>138.56</v>
      </c>
      <c r="F3786" s="293">
        <v>31.41</v>
      </c>
      <c r="G3786" s="293">
        <v>169.97</v>
      </c>
    </row>
    <row r="3787" spans="1:7">
      <c r="A3787" s="289" t="s">
        <v>6997</v>
      </c>
      <c r="B3787" s="290"/>
      <c r="C3787" s="289" t="s">
        <v>6998</v>
      </c>
      <c r="D3787" s="291" t="s">
        <v>13</v>
      </c>
      <c r="E3787" s="292">
        <v>791.99</v>
      </c>
      <c r="F3787" s="293">
        <v>90.31</v>
      </c>
      <c r="G3787" s="293">
        <v>882.3</v>
      </c>
    </row>
    <row r="3788" spans="1:7">
      <c r="A3788" s="289" t="s">
        <v>6999</v>
      </c>
      <c r="B3788" s="290"/>
      <c r="C3788" s="289" t="s">
        <v>7000</v>
      </c>
      <c r="D3788" s="291" t="s">
        <v>56</v>
      </c>
      <c r="E3788" s="292">
        <v>2216.65</v>
      </c>
      <c r="F3788" s="293">
        <v>137.41999999999999</v>
      </c>
      <c r="G3788" s="293">
        <v>2354.0700000000002</v>
      </c>
    </row>
    <row r="3789" spans="1:7">
      <c r="A3789" s="289" t="s">
        <v>7001</v>
      </c>
      <c r="B3789" s="290"/>
      <c r="C3789" s="289" t="s">
        <v>7002</v>
      </c>
      <c r="D3789" s="291" t="s">
        <v>81</v>
      </c>
      <c r="E3789" s="292">
        <v>2514.59</v>
      </c>
      <c r="F3789" s="293">
        <v>34.270000000000003</v>
      </c>
      <c r="G3789" s="293">
        <v>2548.86</v>
      </c>
    </row>
    <row r="3790" spans="1:7">
      <c r="A3790" s="289" t="s">
        <v>7003</v>
      </c>
      <c r="B3790" s="290"/>
      <c r="C3790" s="289" t="s">
        <v>8074</v>
      </c>
      <c r="D3790" s="291" t="s">
        <v>13</v>
      </c>
      <c r="E3790" s="292">
        <v>68.739999999999995</v>
      </c>
      <c r="F3790" s="293">
        <v>31.41</v>
      </c>
      <c r="G3790" s="293">
        <v>100.15</v>
      </c>
    </row>
    <row r="3791" spans="1:7">
      <c r="A3791" s="289" t="s">
        <v>7004</v>
      </c>
      <c r="B3791" s="290"/>
      <c r="C3791" s="289" t="s">
        <v>7005</v>
      </c>
      <c r="D3791" s="291" t="s">
        <v>13</v>
      </c>
      <c r="E3791" s="292">
        <v>87.44</v>
      </c>
      <c r="F3791" s="293">
        <v>31.41</v>
      </c>
      <c r="G3791" s="293">
        <v>118.85</v>
      </c>
    </row>
    <row r="3792" spans="1:7">
      <c r="A3792" s="289" t="s">
        <v>7006</v>
      </c>
      <c r="B3792" s="290"/>
      <c r="C3792" s="289" t="s">
        <v>7007</v>
      </c>
      <c r="D3792" s="291" t="s">
        <v>13</v>
      </c>
      <c r="E3792" s="292">
        <v>231.7</v>
      </c>
      <c r="F3792" s="293">
        <v>31.41</v>
      </c>
      <c r="G3792" s="293">
        <v>263.11</v>
      </c>
    </row>
    <row r="3793" spans="1:7">
      <c r="A3793" s="289" t="s">
        <v>7008</v>
      </c>
      <c r="B3793" s="290"/>
      <c r="C3793" s="289" t="s">
        <v>7009</v>
      </c>
      <c r="D3793" s="291" t="s">
        <v>13</v>
      </c>
      <c r="E3793" s="292">
        <v>181.45</v>
      </c>
      <c r="F3793" s="293">
        <v>31.41</v>
      </c>
      <c r="G3793" s="293">
        <v>212.86</v>
      </c>
    </row>
    <row r="3794" spans="1:7" ht="25.5">
      <c r="A3794" s="289" t="s">
        <v>8075</v>
      </c>
      <c r="B3794" s="290"/>
      <c r="C3794" s="289" t="s">
        <v>8076</v>
      </c>
      <c r="D3794" s="291" t="s">
        <v>56</v>
      </c>
      <c r="E3794" s="292">
        <v>1391.26</v>
      </c>
      <c r="F3794" s="293">
        <v>192.38</v>
      </c>
      <c r="G3794" s="293">
        <v>1583.64</v>
      </c>
    </row>
    <row r="3795" spans="1:7" ht="25.5">
      <c r="A3795" s="289" t="s">
        <v>8077</v>
      </c>
      <c r="B3795" s="290"/>
      <c r="C3795" s="289" t="s">
        <v>8078</v>
      </c>
      <c r="D3795" s="291" t="s">
        <v>56</v>
      </c>
      <c r="E3795" s="292">
        <v>892.38</v>
      </c>
      <c r="F3795" s="293">
        <v>78.52</v>
      </c>
      <c r="G3795" s="293">
        <v>970.9</v>
      </c>
    </row>
    <row r="3796" spans="1:7" ht="25.5">
      <c r="A3796" s="289" t="s">
        <v>8079</v>
      </c>
      <c r="B3796" s="290"/>
      <c r="C3796" s="289" t="s">
        <v>8080</v>
      </c>
      <c r="D3796" s="291" t="s">
        <v>56</v>
      </c>
      <c r="E3796" s="292">
        <v>983.44</v>
      </c>
      <c r="F3796" s="293">
        <v>39.26</v>
      </c>
      <c r="G3796" s="293">
        <v>1022.7</v>
      </c>
    </row>
    <row r="3797" spans="1:7">
      <c r="A3797" s="289" t="s">
        <v>7010</v>
      </c>
      <c r="B3797" s="290"/>
      <c r="C3797" s="289" t="s">
        <v>7011</v>
      </c>
      <c r="D3797" s="291" t="s">
        <v>56</v>
      </c>
      <c r="E3797" s="292">
        <v>988.07</v>
      </c>
      <c r="F3797" s="293">
        <v>86.37</v>
      </c>
      <c r="G3797" s="293">
        <v>1074.44</v>
      </c>
    </row>
    <row r="3798" spans="1:7">
      <c r="A3798" s="289" t="s">
        <v>7012</v>
      </c>
      <c r="B3798" s="290"/>
      <c r="C3798" s="289" t="s">
        <v>7013</v>
      </c>
      <c r="D3798" s="291" t="s">
        <v>56</v>
      </c>
      <c r="E3798" s="292">
        <v>1259.6400000000001</v>
      </c>
      <c r="F3798" s="293">
        <v>113.86</v>
      </c>
      <c r="G3798" s="293">
        <v>1373.5</v>
      </c>
    </row>
    <row r="3799" spans="1:7">
      <c r="A3799" s="289" t="s">
        <v>7014</v>
      </c>
      <c r="B3799" s="290"/>
      <c r="C3799" s="289" t="s">
        <v>7015</v>
      </c>
      <c r="D3799" s="291" t="s">
        <v>56</v>
      </c>
      <c r="E3799" s="292">
        <v>2194.09</v>
      </c>
      <c r="F3799" s="293">
        <v>188.45</v>
      </c>
      <c r="G3799" s="293">
        <v>2382.54</v>
      </c>
    </row>
    <row r="3800" spans="1:7">
      <c r="A3800" s="289" t="s">
        <v>7016</v>
      </c>
      <c r="B3800" s="290"/>
      <c r="C3800" s="289" t="s">
        <v>7017</v>
      </c>
      <c r="D3800" s="291" t="s">
        <v>56</v>
      </c>
      <c r="E3800" s="292">
        <v>1486.83</v>
      </c>
      <c r="F3800" s="293">
        <v>141.33000000000001</v>
      </c>
      <c r="G3800" s="293">
        <v>1628.16</v>
      </c>
    </row>
    <row r="3801" spans="1:7">
      <c r="A3801" s="289" t="s">
        <v>7018</v>
      </c>
      <c r="B3801" s="290"/>
      <c r="C3801" s="289" t="s">
        <v>7019</v>
      </c>
      <c r="D3801" s="291" t="s">
        <v>56</v>
      </c>
      <c r="E3801" s="292">
        <v>989.49</v>
      </c>
      <c r="F3801" s="293">
        <v>98.16</v>
      </c>
      <c r="G3801" s="293">
        <v>1087.6500000000001</v>
      </c>
    </row>
    <row r="3802" spans="1:7">
      <c r="A3802" s="289" t="s">
        <v>7020</v>
      </c>
      <c r="B3802" s="290"/>
      <c r="C3802" s="289" t="s">
        <v>7021</v>
      </c>
      <c r="D3802" s="291" t="s">
        <v>56</v>
      </c>
      <c r="E3802" s="292">
        <v>892.2</v>
      </c>
      <c r="F3802" s="293">
        <v>78.52</v>
      </c>
      <c r="G3802" s="293">
        <v>970.72</v>
      </c>
    </row>
    <row r="3803" spans="1:7">
      <c r="A3803" s="289" t="s">
        <v>7022</v>
      </c>
      <c r="B3803" s="290"/>
      <c r="C3803" s="289" t="s">
        <v>7023</v>
      </c>
      <c r="D3803" s="291" t="s">
        <v>56</v>
      </c>
      <c r="E3803" s="292">
        <v>747.79</v>
      </c>
      <c r="F3803" s="293">
        <v>66.739999999999995</v>
      </c>
      <c r="G3803" s="293">
        <v>814.53</v>
      </c>
    </row>
    <row r="3804" spans="1:7">
      <c r="A3804" s="289" t="s">
        <v>7024</v>
      </c>
      <c r="B3804" s="290"/>
      <c r="C3804" s="289" t="s">
        <v>7025</v>
      </c>
      <c r="D3804" s="291" t="s">
        <v>56</v>
      </c>
      <c r="E3804" s="292">
        <v>664.16</v>
      </c>
      <c r="F3804" s="293">
        <v>58.9</v>
      </c>
      <c r="G3804" s="293">
        <v>723.06</v>
      </c>
    </row>
    <row r="3805" spans="1:7">
      <c r="A3805" s="289" t="s">
        <v>7026</v>
      </c>
      <c r="B3805" s="290"/>
      <c r="C3805" s="289" t="s">
        <v>7027</v>
      </c>
      <c r="D3805" s="291" t="s">
        <v>56</v>
      </c>
      <c r="E3805" s="292">
        <v>1212.1099999999999</v>
      </c>
      <c r="F3805" s="293">
        <v>78.52</v>
      </c>
      <c r="G3805" s="293">
        <v>1290.6300000000001</v>
      </c>
    </row>
    <row r="3806" spans="1:7">
      <c r="A3806" s="289" t="s">
        <v>7028</v>
      </c>
      <c r="B3806" s="290"/>
      <c r="C3806" s="289" t="s">
        <v>7029</v>
      </c>
      <c r="D3806" s="291" t="s">
        <v>56</v>
      </c>
      <c r="E3806" s="292">
        <v>697.6</v>
      </c>
      <c r="F3806" s="293">
        <v>47.11</v>
      </c>
      <c r="G3806" s="293">
        <v>744.71</v>
      </c>
    </row>
    <row r="3807" spans="1:7">
      <c r="A3807" s="289" t="s">
        <v>7030</v>
      </c>
      <c r="B3807" s="290"/>
      <c r="C3807" s="289" t="s">
        <v>8081</v>
      </c>
      <c r="D3807" s="291" t="s">
        <v>13</v>
      </c>
      <c r="E3807" s="292">
        <v>127.43</v>
      </c>
      <c r="F3807" s="293">
        <v>35.340000000000003</v>
      </c>
      <c r="G3807" s="293">
        <v>162.77000000000001</v>
      </c>
    </row>
    <row r="3808" spans="1:7">
      <c r="A3808" s="289" t="s">
        <v>7031</v>
      </c>
      <c r="B3808" s="290"/>
      <c r="C3808" s="289" t="s">
        <v>8082</v>
      </c>
      <c r="D3808" s="291" t="s">
        <v>13</v>
      </c>
      <c r="E3808" s="292">
        <v>197.37</v>
      </c>
      <c r="F3808" s="293">
        <v>47.11</v>
      </c>
      <c r="G3808" s="293">
        <v>244.48</v>
      </c>
    </row>
    <row r="3809" spans="1:7">
      <c r="A3809" s="285" t="s">
        <v>7032</v>
      </c>
      <c r="B3809" s="286" t="s">
        <v>7033</v>
      </c>
      <c r="C3809" s="287"/>
      <c r="D3809" s="288"/>
      <c r="E3809" s="294"/>
      <c r="F3809" s="294"/>
      <c r="G3809" s="294"/>
    </row>
    <row r="3810" spans="1:7" ht="25.5">
      <c r="A3810" s="289" t="s">
        <v>7034</v>
      </c>
      <c r="B3810" s="290"/>
      <c r="C3810" s="289" t="s">
        <v>7035</v>
      </c>
      <c r="D3810" s="291" t="s">
        <v>13</v>
      </c>
      <c r="E3810" s="292">
        <v>4524.05</v>
      </c>
      <c r="F3810" s="293">
        <v>1596</v>
      </c>
      <c r="G3810" s="293">
        <v>6120.05</v>
      </c>
    </row>
    <row r="3811" spans="1:7" ht="25.5">
      <c r="A3811" s="289" t="s">
        <v>7036</v>
      </c>
      <c r="B3811" s="290"/>
      <c r="C3811" s="289" t="s">
        <v>7037</v>
      </c>
      <c r="D3811" s="291" t="s">
        <v>13</v>
      </c>
      <c r="E3811" s="292">
        <v>15276.45</v>
      </c>
      <c r="F3811" s="293">
        <v>3724</v>
      </c>
      <c r="G3811" s="293">
        <v>19000.45</v>
      </c>
    </row>
    <row r="3812" spans="1:7" ht="25.5">
      <c r="A3812" s="289" t="s">
        <v>7038</v>
      </c>
      <c r="B3812" s="290"/>
      <c r="C3812" s="289" t="s">
        <v>7039</v>
      </c>
      <c r="D3812" s="291" t="s">
        <v>13</v>
      </c>
      <c r="E3812" s="292">
        <v>6886.14</v>
      </c>
      <c r="F3812" s="293">
        <v>205.62</v>
      </c>
      <c r="G3812" s="293">
        <v>7091.76</v>
      </c>
    </row>
    <row r="3813" spans="1:7" ht="25.5">
      <c r="A3813" s="289" t="s">
        <v>7040</v>
      </c>
      <c r="B3813" s="290"/>
      <c r="C3813" s="289" t="s">
        <v>7041</v>
      </c>
      <c r="D3813" s="291" t="s">
        <v>13</v>
      </c>
      <c r="E3813" s="292">
        <v>3657.2</v>
      </c>
      <c r="F3813" s="293">
        <v>205.62</v>
      </c>
      <c r="G3813" s="293">
        <v>3862.82</v>
      </c>
    </row>
    <row r="3814" spans="1:7" ht="25.5">
      <c r="A3814" s="289" t="s">
        <v>7042</v>
      </c>
      <c r="B3814" s="290"/>
      <c r="C3814" s="289" t="s">
        <v>7043</v>
      </c>
      <c r="D3814" s="291" t="s">
        <v>13</v>
      </c>
      <c r="E3814" s="292">
        <v>3674.12</v>
      </c>
      <c r="F3814" s="293">
        <v>205.62</v>
      </c>
      <c r="G3814" s="293">
        <v>3879.74</v>
      </c>
    </row>
    <row r="3815" spans="1:7" ht="25.5">
      <c r="A3815" s="289" t="s">
        <v>7044</v>
      </c>
      <c r="B3815" s="290"/>
      <c r="C3815" s="289" t="s">
        <v>7045</v>
      </c>
      <c r="D3815" s="291" t="s">
        <v>13</v>
      </c>
      <c r="E3815" s="292">
        <v>10373.6</v>
      </c>
      <c r="F3815" s="293">
        <v>482.1</v>
      </c>
      <c r="G3815" s="293">
        <v>10855.7</v>
      </c>
    </row>
    <row r="3816" spans="1:7">
      <c r="A3816" s="285" t="s">
        <v>7046</v>
      </c>
      <c r="B3816" s="286" t="s">
        <v>7047</v>
      </c>
      <c r="C3816" s="287"/>
      <c r="D3816" s="288"/>
      <c r="E3816" s="294"/>
      <c r="F3816" s="294"/>
      <c r="G3816" s="294"/>
    </row>
    <row r="3817" spans="1:7">
      <c r="A3817" s="289" t="s">
        <v>7048</v>
      </c>
      <c r="B3817" s="290"/>
      <c r="C3817" s="289" t="s">
        <v>7049</v>
      </c>
      <c r="D3817" s="291" t="s">
        <v>13</v>
      </c>
      <c r="E3817" s="292">
        <v>165.3</v>
      </c>
      <c r="F3817" s="293">
        <v>1.7</v>
      </c>
      <c r="G3817" s="293">
        <v>167</v>
      </c>
    </row>
    <row r="3818" spans="1:7">
      <c r="A3818" s="289" t="s">
        <v>7050</v>
      </c>
      <c r="B3818" s="290"/>
      <c r="C3818" s="289" t="s">
        <v>7051</v>
      </c>
      <c r="D3818" s="291" t="s">
        <v>13</v>
      </c>
      <c r="E3818" s="292">
        <v>8.34</v>
      </c>
      <c r="F3818" s="293">
        <v>10.29</v>
      </c>
      <c r="G3818" s="293">
        <v>18.63</v>
      </c>
    </row>
    <row r="3819" spans="1:7" ht="25.5">
      <c r="A3819" s="289" t="s">
        <v>7052</v>
      </c>
      <c r="B3819" s="290"/>
      <c r="C3819" s="289" t="s">
        <v>7053</v>
      </c>
      <c r="D3819" s="291" t="s">
        <v>13</v>
      </c>
      <c r="E3819" s="292">
        <v>166.04</v>
      </c>
      <c r="F3819" s="293">
        <v>1.7</v>
      </c>
      <c r="G3819" s="293">
        <v>167.74</v>
      </c>
    </row>
    <row r="3820" spans="1:7" ht="25.5">
      <c r="A3820" s="289" t="s">
        <v>7054</v>
      </c>
      <c r="B3820" s="290"/>
      <c r="C3820" s="289" t="s">
        <v>7055</v>
      </c>
      <c r="D3820" s="291" t="s">
        <v>13</v>
      </c>
      <c r="E3820" s="292">
        <v>1555.64</v>
      </c>
      <c r="F3820" s="293">
        <v>10.48</v>
      </c>
      <c r="G3820" s="293">
        <v>1566.12</v>
      </c>
    </row>
    <row r="3821" spans="1:7">
      <c r="A3821" s="289" t="s">
        <v>7056</v>
      </c>
      <c r="B3821" s="290"/>
      <c r="C3821" s="289" t="s">
        <v>8083</v>
      </c>
      <c r="D3821" s="291" t="s">
        <v>13</v>
      </c>
      <c r="E3821" s="292">
        <v>1406.61</v>
      </c>
      <c r="F3821" s="293">
        <v>15.7</v>
      </c>
      <c r="G3821" s="293">
        <v>1422.31</v>
      </c>
    </row>
    <row r="3822" spans="1:7">
      <c r="A3822" s="289" t="s">
        <v>7057</v>
      </c>
      <c r="B3822" s="290"/>
      <c r="C3822" s="289" t="s">
        <v>7058</v>
      </c>
      <c r="D3822" s="291" t="s">
        <v>13</v>
      </c>
      <c r="E3822" s="292">
        <v>681.13</v>
      </c>
      <c r="F3822" s="293">
        <v>12.22</v>
      </c>
      <c r="G3822" s="293">
        <v>693.35</v>
      </c>
    </row>
    <row r="3823" spans="1:7">
      <c r="A3823" s="289" t="s">
        <v>7059</v>
      </c>
      <c r="B3823" s="290"/>
      <c r="C3823" s="289" t="s">
        <v>7060</v>
      </c>
      <c r="D3823" s="291" t="s">
        <v>13</v>
      </c>
      <c r="E3823" s="292">
        <v>1604.78</v>
      </c>
      <c r="F3823" s="293">
        <v>15.7</v>
      </c>
      <c r="G3823" s="293">
        <v>1620.48</v>
      </c>
    </row>
    <row r="3824" spans="1:7">
      <c r="A3824" s="289" t="s">
        <v>7061</v>
      </c>
      <c r="B3824" s="290"/>
      <c r="C3824" s="289" t="s">
        <v>7062</v>
      </c>
      <c r="D3824" s="291" t="s">
        <v>13</v>
      </c>
      <c r="E3824" s="292">
        <v>243.08</v>
      </c>
      <c r="F3824" s="293">
        <v>15.7</v>
      </c>
      <c r="G3824" s="293">
        <v>258.77999999999997</v>
      </c>
    </row>
    <row r="3825" spans="1:7">
      <c r="A3825" s="289" t="s">
        <v>7063</v>
      </c>
      <c r="B3825" s="290"/>
      <c r="C3825" s="289" t="s">
        <v>7064</v>
      </c>
      <c r="D3825" s="291" t="s">
        <v>13</v>
      </c>
      <c r="E3825" s="292">
        <v>1164.51</v>
      </c>
      <c r="F3825" s="293">
        <v>15.7</v>
      </c>
      <c r="G3825" s="293">
        <v>1180.21</v>
      </c>
    </row>
    <row r="3826" spans="1:7">
      <c r="A3826" s="289" t="s">
        <v>7065</v>
      </c>
      <c r="B3826" s="290"/>
      <c r="C3826" s="289" t="s">
        <v>7066</v>
      </c>
      <c r="D3826" s="291" t="s">
        <v>13</v>
      </c>
      <c r="E3826" s="292">
        <v>836.52</v>
      </c>
      <c r="F3826" s="293">
        <v>10.48</v>
      </c>
      <c r="G3826" s="293">
        <v>847</v>
      </c>
    </row>
    <row r="3827" spans="1:7">
      <c r="A3827" s="289" t="s">
        <v>7067</v>
      </c>
      <c r="B3827" s="290"/>
      <c r="C3827" s="289" t="s">
        <v>8084</v>
      </c>
      <c r="D3827" s="291" t="s">
        <v>13</v>
      </c>
      <c r="E3827" s="292">
        <v>1975.97</v>
      </c>
      <c r="F3827" s="293">
        <v>12.22</v>
      </c>
      <c r="G3827" s="293">
        <v>1988.19</v>
      </c>
    </row>
    <row r="3828" spans="1:7">
      <c r="A3828" s="289" t="s">
        <v>7068</v>
      </c>
      <c r="B3828" s="290"/>
      <c r="C3828" s="289" t="s">
        <v>7069</v>
      </c>
      <c r="D3828" s="291" t="s">
        <v>13</v>
      </c>
      <c r="E3828" s="292">
        <v>92.61</v>
      </c>
      <c r="F3828" s="293">
        <v>5.14</v>
      </c>
      <c r="G3828" s="293">
        <v>97.75</v>
      </c>
    </row>
    <row r="3829" spans="1:7">
      <c r="A3829" s="289" t="s">
        <v>7070</v>
      </c>
      <c r="B3829" s="290"/>
      <c r="C3829" s="289" t="s">
        <v>7071</v>
      </c>
      <c r="D3829" s="291" t="s">
        <v>13</v>
      </c>
      <c r="E3829" s="292">
        <v>204.41</v>
      </c>
      <c r="F3829" s="293">
        <v>51.89</v>
      </c>
      <c r="G3829" s="293">
        <v>256.3</v>
      </c>
    </row>
    <row r="3830" spans="1:7">
      <c r="A3830" s="289" t="s">
        <v>7072</v>
      </c>
      <c r="B3830" s="290"/>
      <c r="C3830" s="289" t="s">
        <v>7073</v>
      </c>
      <c r="D3830" s="291" t="s">
        <v>13</v>
      </c>
      <c r="E3830" s="292">
        <v>1205.17</v>
      </c>
      <c r="F3830" s="293">
        <v>35.53</v>
      </c>
      <c r="G3830" s="293">
        <v>1240.7</v>
      </c>
    </row>
    <row r="3831" spans="1:7">
      <c r="A3831" s="289" t="s">
        <v>7074</v>
      </c>
      <c r="B3831" s="290"/>
      <c r="C3831" s="289" t="s">
        <v>7075</v>
      </c>
      <c r="D3831" s="291" t="s">
        <v>13</v>
      </c>
      <c r="E3831" s="292">
        <v>341.05</v>
      </c>
      <c r="F3831" s="293">
        <v>25.71</v>
      </c>
      <c r="G3831" s="293">
        <v>366.76</v>
      </c>
    </row>
    <row r="3832" spans="1:7">
      <c r="A3832" s="289" t="s">
        <v>7076</v>
      </c>
      <c r="B3832" s="290"/>
      <c r="C3832" s="289" t="s">
        <v>7077</v>
      </c>
      <c r="D3832" s="291" t="s">
        <v>13</v>
      </c>
      <c r="E3832" s="292">
        <v>156.04</v>
      </c>
      <c r="F3832" s="293">
        <v>51.89</v>
      </c>
      <c r="G3832" s="293">
        <v>207.93</v>
      </c>
    </row>
    <row r="3833" spans="1:7" ht="25.5">
      <c r="A3833" s="289" t="s">
        <v>8085</v>
      </c>
      <c r="B3833" s="290"/>
      <c r="C3833" s="289" t="s">
        <v>8086</v>
      </c>
      <c r="D3833" s="291" t="s">
        <v>13</v>
      </c>
      <c r="E3833" s="292">
        <v>701.67</v>
      </c>
      <c r="F3833" s="293">
        <v>71.75</v>
      </c>
      <c r="G3833" s="293">
        <v>773.42</v>
      </c>
    </row>
    <row r="3834" spans="1:7">
      <c r="A3834" s="289" t="s">
        <v>7078</v>
      </c>
      <c r="B3834" s="290"/>
      <c r="C3834" s="289" t="s">
        <v>8087</v>
      </c>
      <c r="D3834" s="291" t="s">
        <v>13</v>
      </c>
      <c r="E3834" s="292">
        <v>61.77</v>
      </c>
      <c r="F3834" s="293">
        <v>56.6</v>
      </c>
      <c r="G3834" s="293">
        <v>118.37</v>
      </c>
    </row>
    <row r="3835" spans="1:7">
      <c r="A3835" s="289" t="s">
        <v>7079</v>
      </c>
      <c r="B3835" s="290"/>
      <c r="C3835" s="289" t="s">
        <v>7080</v>
      </c>
      <c r="D3835" s="291" t="s">
        <v>13</v>
      </c>
      <c r="E3835" s="292">
        <v>856.68</v>
      </c>
      <c r="F3835" s="293">
        <v>51.89</v>
      </c>
      <c r="G3835" s="293">
        <v>908.57</v>
      </c>
    </row>
    <row r="3836" spans="1:7" ht="25.5">
      <c r="A3836" s="289" t="s">
        <v>7081</v>
      </c>
      <c r="B3836" s="290"/>
      <c r="C3836" s="289" t="s">
        <v>7082</v>
      </c>
      <c r="D3836" s="291" t="s">
        <v>13</v>
      </c>
      <c r="E3836" s="292">
        <v>695.93</v>
      </c>
      <c r="F3836" s="293">
        <v>51.89</v>
      </c>
      <c r="G3836" s="293">
        <v>747.82</v>
      </c>
    </row>
    <row r="3837" spans="1:7" ht="25.5">
      <c r="A3837" s="289" t="s">
        <v>7083</v>
      </c>
      <c r="B3837" s="290"/>
      <c r="C3837" s="289" t="s">
        <v>7084</v>
      </c>
      <c r="D3837" s="291" t="s">
        <v>13</v>
      </c>
      <c r="E3837" s="292">
        <v>1617.96</v>
      </c>
      <c r="F3837" s="293">
        <v>51.89</v>
      </c>
      <c r="G3837" s="293">
        <v>1669.85</v>
      </c>
    </row>
    <row r="3838" spans="1:7">
      <c r="A3838" s="289" t="s">
        <v>7085</v>
      </c>
      <c r="B3838" s="290"/>
      <c r="C3838" s="289" t="s">
        <v>7086</v>
      </c>
      <c r="D3838" s="291" t="s">
        <v>13</v>
      </c>
      <c r="E3838" s="292">
        <v>3238.43</v>
      </c>
      <c r="F3838" s="293">
        <v>236.13</v>
      </c>
      <c r="G3838" s="293">
        <v>3474.56</v>
      </c>
    </row>
    <row r="3839" spans="1:7">
      <c r="A3839" s="289" t="s">
        <v>7087</v>
      </c>
      <c r="B3839" s="290"/>
      <c r="C3839" s="289" t="s">
        <v>7088</v>
      </c>
      <c r="D3839" s="291" t="s">
        <v>13</v>
      </c>
      <c r="E3839" s="292">
        <v>2603.15</v>
      </c>
      <c r="F3839" s="293">
        <v>138.4</v>
      </c>
      <c r="G3839" s="293">
        <v>2741.55</v>
      </c>
    </row>
    <row r="3840" spans="1:7">
      <c r="A3840" s="289" t="s">
        <v>7089</v>
      </c>
      <c r="B3840" s="290"/>
      <c r="C3840" s="289" t="s">
        <v>7090</v>
      </c>
      <c r="D3840" s="291" t="s">
        <v>13</v>
      </c>
      <c r="E3840" s="292">
        <v>3857.53</v>
      </c>
      <c r="F3840" s="293">
        <v>138.4</v>
      </c>
      <c r="G3840" s="293">
        <v>3995.93</v>
      </c>
    </row>
    <row r="3841" spans="1:7">
      <c r="A3841" s="289" t="s">
        <v>7091</v>
      </c>
      <c r="B3841" s="290"/>
      <c r="C3841" s="289" t="s">
        <v>7092</v>
      </c>
      <c r="D3841" s="291" t="s">
        <v>13</v>
      </c>
      <c r="E3841" s="292">
        <v>663.52</v>
      </c>
      <c r="F3841" s="293">
        <v>158.76</v>
      </c>
      <c r="G3841" s="293">
        <v>822.28</v>
      </c>
    </row>
    <row r="3842" spans="1:7">
      <c r="A3842" s="285" t="s">
        <v>7093</v>
      </c>
      <c r="B3842" s="286" t="s">
        <v>7094</v>
      </c>
      <c r="C3842" s="287"/>
      <c r="D3842" s="288"/>
      <c r="E3842" s="294"/>
      <c r="F3842" s="294"/>
      <c r="G3842" s="294"/>
    </row>
    <row r="3843" spans="1:7">
      <c r="A3843" s="289" t="s">
        <v>7095</v>
      </c>
      <c r="B3843" s="290"/>
      <c r="C3843" s="289" t="s">
        <v>7096</v>
      </c>
      <c r="D3843" s="291" t="s">
        <v>262</v>
      </c>
      <c r="E3843" s="292">
        <v>642.64</v>
      </c>
      <c r="F3843" s="293">
        <v>9.02</v>
      </c>
      <c r="G3843" s="293">
        <v>651.66</v>
      </c>
    </row>
    <row r="3844" spans="1:7">
      <c r="A3844" s="289" t="s">
        <v>7097</v>
      </c>
      <c r="B3844" s="290"/>
      <c r="C3844" s="289" t="s">
        <v>7098</v>
      </c>
      <c r="D3844" s="291" t="s">
        <v>262</v>
      </c>
      <c r="E3844" s="292">
        <v>825.65</v>
      </c>
      <c r="F3844" s="293">
        <v>9.02</v>
      </c>
      <c r="G3844" s="293">
        <v>834.67</v>
      </c>
    </row>
    <row r="3845" spans="1:7">
      <c r="A3845" s="289" t="s">
        <v>7099</v>
      </c>
      <c r="B3845" s="290"/>
      <c r="C3845" s="289" t="s">
        <v>7100</v>
      </c>
      <c r="D3845" s="291" t="s">
        <v>262</v>
      </c>
      <c r="E3845" s="292">
        <v>829.89</v>
      </c>
      <c r="F3845" s="293">
        <v>363.99</v>
      </c>
      <c r="G3845" s="293">
        <v>1193.8800000000001</v>
      </c>
    </row>
    <row r="3846" spans="1:7">
      <c r="A3846" s="289" t="s">
        <v>7101</v>
      </c>
      <c r="B3846" s="290"/>
      <c r="C3846" s="289" t="s">
        <v>7102</v>
      </c>
      <c r="D3846" s="291" t="s">
        <v>262</v>
      </c>
      <c r="E3846" s="292">
        <v>973.48</v>
      </c>
      <c r="F3846" s="293">
        <v>388.09</v>
      </c>
      <c r="G3846" s="293">
        <v>1361.57</v>
      </c>
    </row>
    <row r="3847" spans="1:7">
      <c r="A3847" s="289" t="s">
        <v>7103</v>
      </c>
      <c r="B3847" s="290"/>
      <c r="C3847" s="289" t="s">
        <v>7104</v>
      </c>
      <c r="D3847" s="291" t="s">
        <v>262</v>
      </c>
      <c r="E3847" s="292">
        <v>1159.81</v>
      </c>
      <c r="F3847" s="293">
        <v>436.3</v>
      </c>
      <c r="G3847" s="293">
        <v>1596.11</v>
      </c>
    </row>
    <row r="3848" spans="1:7">
      <c r="A3848" s="289" t="s">
        <v>7105</v>
      </c>
      <c r="B3848" s="290"/>
      <c r="C3848" s="289" t="s">
        <v>7106</v>
      </c>
      <c r="D3848" s="291" t="s">
        <v>262</v>
      </c>
      <c r="E3848" s="292">
        <v>1479.55</v>
      </c>
      <c r="F3848" s="293">
        <v>460.41</v>
      </c>
      <c r="G3848" s="293">
        <v>1939.96</v>
      </c>
    </row>
    <row r="3849" spans="1:7">
      <c r="A3849" s="289" t="s">
        <v>7107</v>
      </c>
      <c r="B3849" s="290"/>
      <c r="C3849" s="289" t="s">
        <v>7108</v>
      </c>
      <c r="D3849" s="291" t="s">
        <v>495</v>
      </c>
      <c r="E3849" s="292">
        <v>14.16</v>
      </c>
      <c r="F3849" s="293">
        <v>19.93</v>
      </c>
      <c r="G3849" s="293">
        <v>34.090000000000003</v>
      </c>
    </row>
    <row r="3850" spans="1:7">
      <c r="A3850" s="280" t="s">
        <v>7109</v>
      </c>
      <c r="B3850" s="281" t="s">
        <v>7110</v>
      </c>
      <c r="C3850" s="284"/>
      <c r="D3850" s="283"/>
      <c r="E3850" s="295"/>
      <c r="F3850" s="295"/>
      <c r="G3850" s="295"/>
    </row>
    <row r="3851" spans="1:7">
      <c r="A3851" s="285" t="s">
        <v>7111</v>
      </c>
      <c r="B3851" s="286" t="s">
        <v>7112</v>
      </c>
      <c r="C3851" s="287"/>
      <c r="D3851" s="288"/>
      <c r="E3851" s="294"/>
      <c r="F3851" s="294"/>
      <c r="G3851" s="294"/>
    </row>
    <row r="3852" spans="1:7">
      <c r="A3852" s="289" t="s">
        <v>7113</v>
      </c>
      <c r="B3852" s="290"/>
      <c r="C3852" s="289" t="s">
        <v>7114</v>
      </c>
      <c r="D3852" s="291" t="s">
        <v>13</v>
      </c>
      <c r="E3852" s="292">
        <v>3248.28</v>
      </c>
      <c r="F3852" s="293">
        <v>17.149999999999999</v>
      </c>
      <c r="G3852" s="293">
        <v>3265.43</v>
      </c>
    </row>
    <row r="3853" spans="1:7">
      <c r="A3853" s="289" t="s">
        <v>7115</v>
      </c>
      <c r="B3853" s="290"/>
      <c r="C3853" s="289" t="s">
        <v>7116</v>
      </c>
      <c r="D3853" s="291" t="s">
        <v>81</v>
      </c>
      <c r="E3853" s="292">
        <v>1539.71</v>
      </c>
      <c r="F3853" s="293">
        <v>0</v>
      </c>
      <c r="G3853" s="293">
        <v>1539.71</v>
      </c>
    </row>
    <row r="3854" spans="1:7">
      <c r="A3854" s="289" t="s">
        <v>7117</v>
      </c>
      <c r="B3854" s="290"/>
      <c r="C3854" s="289" t="s">
        <v>7118</v>
      </c>
      <c r="D3854" s="291" t="s">
        <v>81</v>
      </c>
      <c r="E3854" s="292">
        <v>1563.23</v>
      </c>
      <c r="F3854" s="293">
        <v>0</v>
      </c>
      <c r="G3854" s="293">
        <v>1563.23</v>
      </c>
    </row>
    <row r="3855" spans="1:7">
      <c r="A3855" s="285" t="s">
        <v>7119</v>
      </c>
      <c r="B3855" s="286" t="s">
        <v>7120</v>
      </c>
      <c r="C3855" s="287"/>
      <c r="D3855" s="288"/>
      <c r="E3855" s="294"/>
      <c r="F3855" s="294"/>
      <c r="G3855" s="294"/>
    </row>
    <row r="3856" spans="1:7">
      <c r="A3856" s="289" t="s">
        <v>7121</v>
      </c>
      <c r="B3856" s="290"/>
      <c r="C3856" s="289" t="s">
        <v>7122</v>
      </c>
      <c r="D3856" s="291" t="s">
        <v>56</v>
      </c>
      <c r="E3856" s="292">
        <v>7283.6</v>
      </c>
      <c r="F3856" s="293">
        <v>0</v>
      </c>
      <c r="G3856" s="293">
        <v>7283.6</v>
      </c>
    </row>
    <row r="3857" spans="1:7">
      <c r="A3857" s="289" t="s">
        <v>7123</v>
      </c>
      <c r="B3857" s="290"/>
      <c r="C3857" s="289" t="s">
        <v>7124</v>
      </c>
      <c r="D3857" s="291" t="s">
        <v>56</v>
      </c>
      <c r="E3857" s="292">
        <v>7208.87</v>
      </c>
      <c r="F3857" s="293">
        <v>0</v>
      </c>
      <c r="G3857" s="293">
        <v>7208.87</v>
      </c>
    </row>
    <row r="3858" spans="1:7">
      <c r="A3858" s="289" t="s">
        <v>7125</v>
      </c>
      <c r="B3858" s="290"/>
      <c r="C3858" s="289" t="s">
        <v>7126</v>
      </c>
      <c r="D3858" s="291" t="s">
        <v>56</v>
      </c>
      <c r="E3858" s="292">
        <v>3849.38</v>
      </c>
      <c r="F3858" s="293">
        <v>0</v>
      </c>
      <c r="G3858" s="293">
        <v>3849.38</v>
      </c>
    </row>
    <row r="3859" spans="1:7">
      <c r="A3859" s="280" t="s">
        <v>7127</v>
      </c>
      <c r="B3859" s="281" t="s">
        <v>7128</v>
      </c>
      <c r="C3859" s="284"/>
      <c r="D3859" s="283"/>
      <c r="E3859" s="295"/>
      <c r="F3859" s="295"/>
      <c r="G3859" s="295"/>
    </row>
    <row r="3860" spans="1:7">
      <c r="A3860" s="285" t="s">
        <v>7129</v>
      </c>
      <c r="B3860" s="286" t="s">
        <v>7130</v>
      </c>
      <c r="C3860" s="287"/>
      <c r="D3860" s="288"/>
      <c r="E3860" s="294"/>
      <c r="F3860" s="294"/>
      <c r="G3860" s="294"/>
    </row>
    <row r="3861" spans="1:7">
      <c r="A3861" s="289" t="s">
        <v>7131</v>
      </c>
      <c r="B3861" s="290"/>
      <c r="C3861" s="289" t="s">
        <v>7132</v>
      </c>
      <c r="D3861" s="291" t="s">
        <v>56</v>
      </c>
      <c r="E3861" s="292">
        <v>1551.35</v>
      </c>
      <c r="F3861" s="293">
        <v>0</v>
      </c>
      <c r="G3861" s="293">
        <v>1551.35</v>
      </c>
    </row>
    <row r="3862" spans="1:7">
      <c r="A3862" s="285" t="s">
        <v>7133</v>
      </c>
      <c r="B3862" s="286" t="s">
        <v>7134</v>
      </c>
      <c r="C3862" s="287"/>
      <c r="D3862" s="288"/>
      <c r="E3862" s="294"/>
      <c r="F3862" s="294"/>
      <c r="G3862" s="294"/>
    </row>
    <row r="3863" spans="1:7">
      <c r="A3863" s="289" t="s">
        <v>7135</v>
      </c>
      <c r="B3863" s="290"/>
      <c r="C3863" s="289" t="s">
        <v>7136</v>
      </c>
      <c r="D3863" s="291" t="s">
        <v>56</v>
      </c>
      <c r="E3863" s="292">
        <v>2111.54</v>
      </c>
      <c r="F3863" s="293">
        <v>0</v>
      </c>
      <c r="G3863" s="293">
        <v>2111.54</v>
      </c>
    </row>
    <row r="3864" spans="1:7">
      <c r="A3864" s="280" t="s">
        <v>7137</v>
      </c>
      <c r="B3864" s="281" t="s">
        <v>7138</v>
      </c>
      <c r="C3864" s="284"/>
      <c r="D3864" s="283"/>
      <c r="E3864" s="295"/>
      <c r="F3864" s="295"/>
      <c r="G3864" s="295"/>
    </row>
    <row r="3865" spans="1:7">
      <c r="A3865" s="285" t="s">
        <v>7139</v>
      </c>
      <c r="B3865" s="286" t="s">
        <v>7140</v>
      </c>
      <c r="C3865" s="287"/>
      <c r="D3865" s="288"/>
      <c r="E3865" s="294"/>
      <c r="F3865" s="294"/>
      <c r="G3865" s="294"/>
    </row>
    <row r="3866" spans="1:7">
      <c r="A3866" s="289" t="s">
        <v>7141</v>
      </c>
      <c r="B3866" s="290"/>
      <c r="C3866" s="289" t="s">
        <v>7142</v>
      </c>
      <c r="D3866" s="291" t="s">
        <v>13</v>
      </c>
      <c r="E3866" s="292">
        <v>1199.1400000000001</v>
      </c>
      <c r="F3866" s="293">
        <v>10.29</v>
      </c>
      <c r="G3866" s="293">
        <v>1209.43</v>
      </c>
    </row>
    <row r="3867" spans="1:7">
      <c r="A3867" s="289" t="s">
        <v>7143</v>
      </c>
      <c r="B3867" s="290"/>
      <c r="C3867" s="289" t="s">
        <v>7144</v>
      </c>
      <c r="D3867" s="291" t="s">
        <v>13</v>
      </c>
      <c r="E3867" s="292">
        <v>7901.83</v>
      </c>
      <c r="F3867" s="293">
        <v>0</v>
      </c>
      <c r="G3867" s="293">
        <v>7901.83</v>
      </c>
    </row>
    <row r="3868" spans="1:7">
      <c r="A3868" s="289" t="s">
        <v>7145</v>
      </c>
      <c r="B3868" s="290"/>
      <c r="C3868" s="289" t="s">
        <v>7146</v>
      </c>
      <c r="D3868" s="291" t="s">
        <v>262</v>
      </c>
      <c r="E3868" s="292">
        <v>172.71</v>
      </c>
      <c r="F3868" s="293">
        <v>34.270000000000003</v>
      </c>
      <c r="G3868" s="293">
        <v>206.98</v>
      </c>
    </row>
    <row r="3869" spans="1:7" ht="25.5">
      <c r="A3869" s="289" t="s">
        <v>7147</v>
      </c>
      <c r="B3869" s="290"/>
      <c r="C3869" s="289" t="s">
        <v>7148</v>
      </c>
      <c r="D3869" s="291" t="s">
        <v>262</v>
      </c>
      <c r="E3869" s="292">
        <v>2616.67</v>
      </c>
      <c r="F3869" s="293">
        <v>0</v>
      </c>
      <c r="G3869" s="293">
        <v>2616.67</v>
      </c>
    </row>
    <row r="3870" spans="1:7" ht="25.5">
      <c r="A3870" s="289" t="s">
        <v>7149</v>
      </c>
      <c r="B3870" s="290"/>
      <c r="C3870" s="289" t="s">
        <v>7150</v>
      </c>
      <c r="D3870" s="291" t="s">
        <v>262</v>
      </c>
      <c r="E3870" s="292">
        <v>3940.7</v>
      </c>
      <c r="F3870" s="293">
        <v>0</v>
      </c>
      <c r="G3870" s="293">
        <v>3940.7</v>
      </c>
    </row>
    <row r="3871" spans="1:7">
      <c r="A3871" s="289" t="s">
        <v>7151</v>
      </c>
      <c r="B3871" s="290"/>
      <c r="C3871" s="289" t="s">
        <v>8088</v>
      </c>
      <c r="D3871" s="291" t="s">
        <v>262</v>
      </c>
      <c r="E3871" s="292">
        <v>1045.0999999999999</v>
      </c>
      <c r="F3871" s="293">
        <v>85.69</v>
      </c>
      <c r="G3871" s="293">
        <v>1130.79</v>
      </c>
    </row>
    <row r="3872" spans="1:7">
      <c r="A3872" s="289" t="s">
        <v>7152</v>
      </c>
      <c r="B3872" s="290"/>
      <c r="C3872" s="289" t="s">
        <v>7153</v>
      </c>
      <c r="D3872" s="291" t="s">
        <v>13</v>
      </c>
      <c r="E3872" s="292">
        <v>2560.67</v>
      </c>
      <c r="F3872" s="293">
        <v>10.29</v>
      </c>
      <c r="G3872" s="293">
        <v>2570.96</v>
      </c>
    </row>
    <row r="3873" spans="1:7" ht="25.5">
      <c r="A3873" s="289" t="s">
        <v>7154</v>
      </c>
      <c r="B3873" s="290"/>
      <c r="C3873" s="289" t="s">
        <v>7155</v>
      </c>
      <c r="D3873" s="291" t="s">
        <v>262</v>
      </c>
      <c r="E3873" s="292">
        <v>2005.98</v>
      </c>
      <c r="F3873" s="293">
        <v>467.9</v>
      </c>
      <c r="G3873" s="293">
        <v>2473.88</v>
      </c>
    </row>
    <row r="3874" spans="1:7">
      <c r="A3874" s="285" t="s">
        <v>7156</v>
      </c>
      <c r="B3874" s="286" t="s">
        <v>7157</v>
      </c>
      <c r="C3874" s="287"/>
      <c r="D3874" s="288"/>
      <c r="E3874" s="294"/>
      <c r="F3874" s="294"/>
      <c r="G3874" s="294"/>
    </row>
    <row r="3875" spans="1:7" ht="25.5">
      <c r="A3875" s="289" t="s">
        <v>7158</v>
      </c>
      <c r="B3875" s="290"/>
      <c r="C3875" s="289" t="s">
        <v>8089</v>
      </c>
      <c r="D3875" s="291" t="s">
        <v>13</v>
      </c>
      <c r="E3875" s="292">
        <v>3106.41</v>
      </c>
      <c r="F3875" s="293">
        <v>763.04</v>
      </c>
      <c r="G3875" s="293">
        <v>3869.45</v>
      </c>
    </row>
    <row r="3876" spans="1:7">
      <c r="A3876" s="289" t="s">
        <v>7159</v>
      </c>
      <c r="B3876" s="290"/>
      <c r="C3876" s="289" t="s">
        <v>7160</v>
      </c>
      <c r="D3876" s="291" t="s">
        <v>13</v>
      </c>
      <c r="E3876" s="292">
        <v>664.29</v>
      </c>
      <c r="F3876" s="293">
        <v>238.45</v>
      </c>
      <c r="G3876" s="293">
        <v>902.74</v>
      </c>
    </row>
    <row r="3877" spans="1:7">
      <c r="A3877" s="289" t="s">
        <v>7161</v>
      </c>
      <c r="B3877" s="290"/>
      <c r="C3877" s="289" t="s">
        <v>7162</v>
      </c>
      <c r="D3877" s="291" t="s">
        <v>13</v>
      </c>
      <c r="E3877" s="292">
        <v>1186.8599999999999</v>
      </c>
      <c r="F3877" s="293">
        <v>238.45</v>
      </c>
      <c r="G3877" s="293">
        <v>1425.31</v>
      </c>
    </row>
    <row r="3878" spans="1:7">
      <c r="A3878" s="289" t="s">
        <v>7163</v>
      </c>
      <c r="B3878" s="290"/>
      <c r="C3878" s="289" t="s">
        <v>7164</v>
      </c>
      <c r="D3878" s="291" t="s">
        <v>13</v>
      </c>
      <c r="E3878" s="292">
        <v>955.68</v>
      </c>
      <c r="F3878" s="293">
        <v>238.45</v>
      </c>
      <c r="G3878" s="293">
        <v>1194.1300000000001</v>
      </c>
    </row>
    <row r="3879" spans="1:7">
      <c r="A3879" s="289" t="s">
        <v>7165</v>
      </c>
      <c r="B3879" s="290"/>
      <c r="C3879" s="289" t="s">
        <v>7166</v>
      </c>
      <c r="D3879" s="291" t="s">
        <v>13</v>
      </c>
      <c r="E3879" s="292">
        <v>2245.4899999999998</v>
      </c>
      <c r="F3879" s="293">
        <v>476.9</v>
      </c>
      <c r="G3879" s="293">
        <v>2722.39</v>
      </c>
    </row>
    <row r="3880" spans="1:7">
      <c r="A3880" s="289" t="s">
        <v>7167</v>
      </c>
      <c r="B3880" s="290"/>
      <c r="C3880" s="289" t="s">
        <v>7168</v>
      </c>
      <c r="D3880" s="291" t="s">
        <v>13</v>
      </c>
      <c r="E3880" s="292">
        <v>809.35</v>
      </c>
      <c r="F3880" s="293">
        <v>7.61</v>
      </c>
      <c r="G3880" s="293">
        <v>816.96</v>
      </c>
    </row>
    <row r="3881" spans="1:7">
      <c r="A3881" s="289" t="s">
        <v>7169</v>
      </c>
      <c r="B3881" s="290"/>
      <c r="C3881" s="289" t="s">
        <v>7170</v>
      </c>
      <c r="D3881" s="291" t="s">
        <v>13</v>
      </c>
      <c r="E3881" s="292">
        <v>8.7799999999999994</v>
      </c>
      <c r="F3881" s="293">
        <v>17.149999999999999</v>
      </c>
      <c r="G3881" s="293">
        <v>25.93</v>
      </c>
    </row>
    <row r="3882" spans="1:7" ht="25.5">
      <c r="A3882" s="289" t="s">
        <v>8090</v>
      </c>
      <c r="B3882" s="290"/>
      <c r="C3882" s="289" t="s">
        <v>8091</v>
      </c>
      <c r="D3882" s="291" t="s">
        <v>13</v>
      </c>
      <c r="E3882" s="292">
        <v>990.43</v>
      </c>
      <c r="F3882" s="293">
        <v>137.08000000000001</v>
      </c>
      <c r="G3882" s="293">
        <v>1127.51</v>
      </c>
    </row>
    <row r="3883" spans="1:7">
      <c r="A3883" s="289" t="s">
        <v>7171</v>
      </c>
      <c r="B3883" s="290"/>
      <c r="C3883" s="289" t="s">
        <v>7172</v>
      </c>
      <c r="D3883" s="291" t="s">
        <v>13</v>
      </c>
      <c r="E3883" s="292">
        <v>191.34</v>
      </c>
      <c r="F3883" s="293">
        <v>34.270000000000003</v>
      </c>
      <c r="G3883" s="293">
        <v>225.61</v>
      </c>
    </row>
    <row r="3884" spans="1:7">
      <c r="A3884" s="289" t="s">
        <v>7173</v>
      </c>
      <c r="B3884" s="290"/>
      <c r="C3884" s="289" t="s">
        <v>7174</v>
      </c>
      <c r="D3884" s="291" t="s">
        <v>13</v>
      </c>
      <c r="E3884" s="292">
        <v>394.98</v>
      </c>
      <c r="F3884" s="293">
        <v>10.29</v>
      </c>
      <c r="G3884" s="293">
        <v>405.27</v>
      </c>
    </row>
    <row r="3885" spans="1:7">
      <c r="A3885" s="289" t="s">
        <v>8092</v>
      </c>
      <c r="B3885" s="290"/>
      <c r="C3885" s="289" t="s">
        <v>8093</v>
      </c>
      <c r="D3885" s="291" t="s">
        <v>13</v>
      </c>
      <c r="E3885" s="292">
        <v>838.76</v>
      </c>
      <c r="F3885" s="293">
        <v>140.04</v>
      </c>
      <c r="G3885" s="293">
        <v>978.8</v>
      </c>
    </row>
    <row r="3886" spans="1:7">
      <c r="A3886" s="289" t="s">
        <v>8094</v>
      </c>
      <c r="B3886" s="290"/>
      <c r="C3886" s="289" t="s">
        <v>8095</v>
      </c>
      <c r="D3886" s="291" t="s">
        <v>13</v>
      </c>
      <c r="E3886" s="292">
        <v>3169.2</v>
      </c>
      <c r="F3886" s="293">
        <v>140.04</v>
      </c>
      <c r="G3886" s="293">
        <v>3309.24</v>
      </c>
    </row>
    <row r="3887" spans="1:7">
      <c r="A3887" s="289" t="s">
        <v>8096</v>
      </c>
      <c r="B3887" s="290"/>
      <c r="C3887" s="289" t="s">
        <v>8097</v>
      </c>
      <c r="D3887" s="291" t="s">
        <v>13</v>
      </c>
      <c r="E3887" s="292">
        <v>9065.11</v>
      </c>
      <c r="F3887" s="293">
        <v>140.04</v>
      </c>
      <c r="G3887" s="293">
        <v>9205.15</v>
      </c>
    </row>
    <row r="3888" spans="1:7">
      <c r="A3888" s="289" t="s">
        <v>7175</v>
      </c>
      <c r="B3888" s="290"/>
      <c r="C3888" s="289" t="s">
        <v>7176</v>
      </c>
      <c r="D3888" s="291" t="s">
        <v>13</v>
      </c>
      <c r="E3888" s="292">
        <v>1079.04</v>
      </c>
      <c r="F3888" s="293">
        <v>2.5299999999999998</v>
      </c>
      <c r="G3888" s="293">
        <v>1081.57</v>
      </c>
    </row>
    <row r="3889" spans="1:7" ht="25.5">
      <c r="A3889" s="289" t="s">
        <v>7177</v>
      </c>
      <c r="B3889" s="290"/>
      <c r="C3889" s="289" t="s">
        <v>8098</v>
      </c>
      <c r="D3889" s="291" t="s">
        <v>262</v>
      </c>
      <c r="E3889" s="292">
        <v>9279.8700000000008</v>
      </c>
      <c r="F3889" s="293">
        <v>181.11</v>
      </c>
      <c r="G3889" s="293">
        <v>9460.98</v>
      </c>
    </row>
    <row r="3890" spans="1:7" ht="25.5">
      <c r="A3890" s="289" t="s">
        <v>7178</v>
      </c>
      <c r="B3890" s="290"/>
      <c r="C3890" s="289" t="s">
        <v>8099</v>
      </c>
      <c r="D3890" s="291" t="s">
        <v>262</v>
      </c>
      <c r="E3890" s="292">
        <v>14027.75</v>
      </c>
      <c r="F3890" s="293">
        <v>181.11</v>
      </c>
      <c r="G3890" s="293">
        <v>14208.86</v>
      </c>
    </row>
    <row r="3891" spans="1:7" ht="25.5">
      <c r="A3891" s="289" t="s">
        <v>7179</v>
      </c>
      <c r="B3891" s="290"/>
      <c r="C3891" s="289" t="s">
        <v>7180</v>
      </c>
      <c r="D3891" s="291" t="s">
        <v>13</v>
      </c>
      <c r="E3891" s="292">
        <v>1105.7</v>
      </c>
      <c r="F3891" s="293">
        <v>120.74</v>
      </c>
      <c r="G3891" s="293">
        <v>1226.44</v>
      </c>
    </row>
    <row r="3892" spans="1:7" ht="38.25">
      <c r="A3892" s="289" t="s">
        <v>7181</v>
      </c>
      <c r="B3892" s="290"/>
      <c r="C3892" s="289" t="s">
        <v>7182</v>
      </c>
      <c r="D3892" s="291" t="s">
        <v>13</v>
      </c>
      <c r="E3892" s="292">
        <v>1397.03</v>
      </c>
      <c r="F3892" s="293">
        <v>181.11</v>
      </c>
      <c r="G3892" s="293">
        <v>1578.14</v>
      </c>
    </row>
    <row r="3893" spans="1:7" ht="38.25">
      <c r="A3893" s="289" t="s">
        <v>7183</v>
      </c>
      <c r="B3893" s="290"/>
      <c r="C3893" s="289" t="s">
        <v>7184</v>
      </c>
      <c r="D3893" s="291" t="s">
        <v>13</v>
      </c>
      <c r="E3893" s="292">
        <v>3417.03</v>
      </c>
      <c r="F3893" s="293">
        <v>238.45</v>
      </c>
      <c r="G3893" s="293">
        <v>3655.48</v>
      </c>
    </row>
    <row r="3894" spans="1:7">
      <c r="A3894" s="285" t="s">
        <v>7185</v>
      </c>
      <c r="B3894" s="286" t="s">
        <v>7186</v>
      </c>
      <c r="C3894" s="287"/>
      <c r="D3894" s="288"/>
      <c r="E3894" s="294"/>
      <c r="F3894" s="294"/>
      <c r="G3894" s="294"/>
    </row>
    <row r="3895" spans="1:7">
      <c r="A3895" s="289" t="s">
        <v>7187</v>
      </c>
      <c r="B3895" s="290"/>
      <c r="C3895" s="289" t="s">
        <v>7188</v>
      </c>
      <c r="D3895" s="291" t="s">
        <v>13</v>
      </c>
      <c r="E3895" s="292">
        <v>16.41</v>
      </c>
      <c r="F3895" s="293">
        <v>9.5399999999999991</v>
      </c>
      <c r="G3895" s="293">
        <v>25.95</v>
      </c>
    </row>
    <row r="3896" spans="1:7">
      <c r="A3896" s="289" t="s">
        <v>7189</v>
      </c>
      <c r="B3896" s="290"/>
      <c r="C3896" s="289" t="s">
        <v>7190</v>
      </c>
      <c r="D3896" s="291" t="s">
        <v>13</v>
      </c>
      <c r="E3896" s="292">
        <v>27.03</v>
      </c>
      <c r="F3896" s="293">
        <v>9.5399999999999991</v>
      </c>
      <c r="G3896" s="293">
        <v>36.57</v>
      </c>
    </row>
    <row r="3897" spans="1:7">
      <c r="A3897" s="289" t="s">
        <v>7191</v>
      </c>
      <c r="B3897" s="290"/>
      <c r="C3897" s="289" t="s">
        <v>7192</v>
      </c>
      <c r="D3897" s="291" t="s">
        <v>13</v>
      </c>
      <c r="E3897" s="292">
        <v>0</v>
      </c>
      <c r="F3897" s="293">
        <v>140.04</v>
      </c>
      <c r="G3897" s="293">
        <v>140.04</v>
      </c>
    </row>
    <row r="3898" spans="1:7">
      <c r="A3898" s="289" t="s">
        <v>7193</v>
      </c>
      <c r="B3898" s="290"/>
      <c r="C3898" s="289" t="s">
        <v>7194</v>
      </c>
      <c r="D3898" s="291" t="s">
        <v>13</v>
      </c>
      <c r="E3898" s="292">
        <v>0</v>
      </c>
      <c r="F3898" s="293">
        <v>140.04</v>
      </c>
      <c r="G3898" s="293">
        <v>140.04</v>
      </c>
    </row>
    <row r="3899" spans="1:7" ht="25.5">
      <c r="A3899" s="289" t="s">
        <v>7195</v>
      </c>
      <c r="B3899" s="290"/>
      <c r="C3899" s="289" t="s">
        <v>8100</v>
      </c>
      <c r="D3899" s="291" t="s">
        <v>13</v>
      </c>
      <c r="E3899" s="292">
        <v>11760.22</v>
      </c>
      <c r="F3899" s="293">
        <v>12.68</v>
      </c>
      <c r="G3899" s="293">
        <v>11772.9</v>
      </c>
    </row>
    <row r="3900" spans="1:7">
      <c r="A3900" s="289" t="s">
        <v>7196</v>
      </c>
      <c r="B3900" s="290"/>
      <c r="C3900" s="289" t="s">
        <v>7197</v>
      </c>
      <c r="D3900" s="291" t="s">
        <v>13</v>
      </c>
      <c r="E3900" s="292">
        <v>2102.25</v>
      </c>
      <c r="F3900" s="293">
        <v>12.68</v>
      </c>
      <c r="G3900" s="293">
        <v>2114.9299999999998</v>
      </c>
    </row>
    <row r="3901" spans="1:7">
      <c r="A3901" s="280" t="s">
        <v>7198</v>
      </c>
      <c r="B3901" s="281" t="s">
        <v>7199</v>
      </c>
      <c r="C3901" s="284"/>
      <c r="D3901" s="283"/>
      <c r="E3901" s="295"/>
      <c r="F3901" s="295"/>
      <c r="G3901" s="295"/>
    </row>
    <row r="3902" spans="1:7">
      <c r="A3902" s="285" t="s">
        <v>7200</v>
      </c>
      <c r="B3902" s="286" t="s">
        <v>7201</v>
      </c>
      <c r="C3902" s="287"/>
      <c r="D3902" s="288"/>
      <c r="E3902" s="294"/>
      <c r="F3902" s="294"/>
      <c r="G3902" s="294"/>
    </row>
    <row r="3903" spans="1:7">
      <c r="A3903" s="289" t="s">
        <v>7202</v>
      </c>
      <c r="B3903" s="290"/>
      <c r="C3903" s="289" t="s">
        <v>7203</v>
      </c>
      <c r="D3903" s="291" t="s">
        <v>13</v>
      </c>
      <c r="E3903" s="292">
        <v>1112.6500000000001</v>
      </c>
      <c r="F3903" s="293">
        <v>61.82</v>
      </c>
      <c r="G3903" s="293">
        <v>1174.47</v>
      </c>
    </row>
    <row r="3904" spans="1:7">
      <c r="A3904" s="289" t="s">
        <v>7204</v>
      </c>
      <c r="B3904" s="290"/>
      <c r="C3904" s="289" t="s">
        <v>7205</v>
      </c>
      <c r="D3904" s="291" t="s">
        <v>56</v>
      </c>
      <c r="E3904" s="292">
        <v>598.62</v>
      </c>
      <c r="F3904" s="293">
        <v>6.98</v>
      </c>
      <c r="G3904" s="293">
        <v>605.6</v>
      </c>
    </row>
    <row r="3905" spans="1:7" ht="25.5">
      <c r="A3905" s="289" t="s">
        <v>7206</v>
      </c>
      <c r="B3905" s="290"/>
      <c r="C3905" s="289" t="s">
        <v>7207</v>
      </c>
      <c r="D3905" s="291" t="s">
        <v>56</v>
      </c>
      <c r="E3905" s="292">
        <v>1488.79</v>
      </c>
      <c r="F3905" s="293">
        <v>6.98</v>
      </c>
      <c r="G3905" s="293">
        <v>1495.77</v>
      </c>
    </row>
    <row r="3906" spans="1:7">
      <c r="A3906" s="289" t="s">
        <v>7208</v>
      </c>
      <c r="B3906" s="290"/>
      <c r="C3906" s="289" t="s">
        <v>7209</v>
      </c>
      <c r="D3906" s="291" t="s">
        <v>13</v>
      </c>
      <c r="E3906" s="292">
        <v>620.41</v>
      </c>
      <c r="F3906" s="293">
        <v>3.48</v>
      </c>
      <c r="G3906" s="293">
        <v>623.89</v>
      </c>
    </row>
    <row r="3907" spans="1:7" ht="25.5">
      <c r="A3907" s="289" t="s">
        <v>7210</v>
      </c>
      <c r="B3907" s="290"/>
      <c r="C3907" s="289" t="s">
        <v>7211</v>
      </c>
      <c r="D3907" s="291" t="s">
        <v>13</v>
      </c>
      <c r="E3907" s="292">
        <v>17517</v>
      </c>
      <c r="F3907" s="293">
        <v>123.97</v>
      </c>
      <c r="G3907" s="293">
        <v>17640.97</v>
      </c>
    </row>
    <row r="3908" spans="1:7">
      <c r="A3908" s="289" t="s">
        <v>7212</v>
      </c>
      <c r="B3908" s="290"/>
      <c r="C3908" s="289" t="s">
        <v>7213</v>
      </c>
      <c r="D3908" s="291" t="s">
        <v>56</v>
      </c>
      <c r="E3908" s="292">
        <v>1678.55</v>
      </c>
      <c r="F3908" s="293">
        <v>22.43</v>
      </c>
      <c r="G3908" s="293">
        <v>1700.98</v>
      </c>
    </row>
    <row r="3909" spans="1:7" ht="25.5">
      <c r="A3909" s="289" t="s">
        <v>7214</v>
      </c>
      <c r="B3909" s="290"/>
      <c r="C3909" s="289" t="s">
        <v>8101</v>
      </c>
      <c r="D3909" s="291" t="s">
        <v>13</v>
      </c>
      <c r="E3909" s="292">
        <v>76510</v>
      </c>
      <c r="F3909" s="293">
        <v>0</v>
      </c>
      <c r="G3909" s="293">
        <v>76510</v>
      </c>
    </row>
    <row r="3910" spans="1:7" ht="25.5">
      <c r="A3910" s="289" t="s">
        <v>7215</v>
      </c>
      <c r="B3910" s="290"/>
      <c r="C3910" s="289" t="s">
        <v>7216</v>
      </c>
      <c r="D3910" s="291" t="s">
        <v>13</v>
      </c>
      <c r="E3910" s="292">
        <v>46456.9</v>
      </c>
      <c r="F3910" s="293">
        <v>200.39</v>
      </c>
      <c r="G3910" s="293">
        <v>46657.29</v>
      </c>
    </row>
    <row r="3911" spans="1:7" ht="25.5">
      <c r="A3911" s="289" t="s">
        <v>7217</v>
      </c>
      <c r="B3911" s="290"/>
      <c r="C3911" s="289" t="s">
        <v>8102</v>
      </c>
      <c r="D3911" s="291" t="s">
        <v>262</v>
      </c>
      <c r="E3911" s="292">
        <v>308075.92</v>
      </c>
      <c r="F3911" s="293">
        <v>0</v>
      </c>
      <c r="G3911" s="293">
        <v>308075.92</v>
      </c>
    </row>
    <row r="3912" spans="1:7" ht="38.25">
      <c r="A3912" s="289" t="s">
        <v>8103</v>
      </c>
      <c r="B3912" s="290"/>
      <c r="C3912" s="289" t="s">
        <v>8104</v>
      </c>
      <c r="D3912" s="291" t="s">
        <v>262</v>
      </c>
      <c r="E3912" s="292">
        <v>4770.84</v>
      </c>
      <c r="F3912" s="293">
        <v>42905.36</v>
      </c>
      <c r="G3912" s="293">
        <v>47676.2</v>
      </c>
    </row>
    <row r="3913" spans="1:7" ht="38.25">
      <c r="A3913" s="289" t="s">
        <v>8105</v>
      </c>
      <c r="B3913" s="290"/>
      <c r="C3913" s="289" t="s">
        <v>8106</v>
      </c>
      <c r="D3913" s="291" t="s">
        <v>262</v>
      </c>
      <c r="E3913" s="292">
        <v>6603.49</v>
      </c>
      <c r="F3913" s="293">
        <v>51483.1</v>
      </c>
      <c r="G3913" s="293">
        <v>58086.59</v>
      </c>
    </row>
    <row r="3914" spans="1:7">
      <c r="A3914" s="280" t="s">
        <v>7218</v>
      </c>
      <c r="B3914" s="281" t="s">
        <v>7219</v>
      </c>
      <c r="C3914" s="284"/>
      <c r="D3914" s="283"/>
      <c r="E3914" s="295"/>
      <c r="F3914" s="295"/>
      <c r="G3914" s="295"/>
    </row>
    <row r="3915" spans="1:7">
      <c r="A3915" s="285" t="s">
        <v>7220</v>
      </c>
      <c r="B3915" s="286" t="s">
        <v>7221</v>
      </c>
      <c r="C3915" s="287"/>
      <c r="D3915" s="288"/>
      <c r="E3915" s="294"/>
      <c r="F3915" s="294"/>
      <c r="G3915" s="294"/>
    </row>
    <row r="3916" spans="1:7">
      <c r="A3916" s="289" t="s">
        <v>7222</v>
      </c>
      <c r="B3916" s="290"/>
      <c r="C3916" s="289" t="s">
        <v>7223</v>
      </c>
      <c r="D3916" s="291" t="s">
        <v>13</v>
      </c>
      <c r="E3916" s="292">
        <v>934.04</v>
      </c>
      <c r="F3916" s="293">
        <v>209.33</v>
      </c>
      <c r="G3916" s="293">
        <v>1143.3699999999999</v>
      </c>
    </row>
    <row r="3917" spans="1:7">
      <c r="A3917" s="289" t="s">
        <v>7224</v>
      </c>
      <c r="B3917" s="290"/>
      <c r="C3917" s="289" t="s">
        <v>7225</v>
      </c>
      <c r="D3917" s="291" t="s">
        <v>13</v>
      </c>
      <c r="E3917" s="292">
        <v>890.3</v>
      </c>
      <c r="F3917" s="293">
        <v>209.33</v>
      </c>
      <c r="G3917" s="293">
        <v>1099.6300000000001</v>
      </c>
    </row>
    <row r="3918" spans="1:7">
      <c r="A3918" s="289" t="s">
        <v>7226</v>
      </c>
      <c r="B3918" s="290"/>
      <c r="C3918" s="289" t="s">
        <v>7227</v>
      </c>
      <c r="D3918" s="291" t="s">
        <v>13</v>
      </c>
      <c r="E3918" s="292">
        <v>1254.5899999999999</v>
      </c>
      <c r="F3918" s="293">
        <v>209.33</v>
      </c>
      <c r="G3918" s="293">
        <v>1463.92</v>
      </c>
    </row>
    <row r="3919" spans="1:7">
      <c r="A3919" s="289" t="s">
        <v>7228</v>
      </c>
      <c r="B3919" s="290"/>
      <c r="C3919" s="289" t="s">
        <v>7229</v>
      </c>
      <c r="D3919" s="291" t="s">
        <v>13</v>
      </c>
      <c r="E3919" s="292">
        <v>1406.85</v>
      </c>
      <c r="F3919" s="293">
        <v>209.33</v>
      </c>
      <c r="G3919" s="293">
        <v>1616.18</v>
      </c>
    </row>
    <row r="3920" spans="1:7">
      <c r="A3920" s="289" t="s">
        <v>7230</v>
      </c>
      <c r="B3920" s="290"/>
      <c r="C3920" s="289" t="s">
        <v>7231</v>
      </c>
      <c r="D3920" s="291" t="s">
        <v>13</v>
      </c>
      <c r="E3920" s="292">
        <v>1526.48</v>
      </c>
      <c r="F3920" s="293">
        <v>209.33</v>
      </c>
      <c r="G3920" s="293">
        <v>1735.81</v>
      </c>
    </row>
    <row r="3921" spans="1:7">
      <c r="A3921" s="289" t="s">
        <v>7232</v>
      </c>
      <c r="B3921" s="290"/>
      <c r="C3921" s="289" t="s">
        <v>7233</v>
      </c>
      <c r="D3921" s="291" t="s">
        <v>13</v>
      </c>
      <c r="E3921" s="292">
        <v>957.56</v>
      </c>
      <c r="F3921" s="293">
        <v>209.33</v>
      </c>
      <c r="G3921" s="293">
        <v>1166.8900000000001</v>
      </c>
    </row>
    <row r="3922" spans="1:7">
      <c r="A3922" s="289" t="s">
        <v>7234</v>
      </c>
      <c r="B3922" s="290"/>
      <c r="C3922" s="289" t="s">
        <v>7235</v>
      </c>
      <c r="D3922" s="291" t="s">
        <v>13</v>
      </c>
      <c r="E3922" s="292">
        <v>1121.22</v>
      </c>
      <c r="F3922" s="293">
        <v>209.33</v>
      </c>
      <c r="G3922" s="293">
        <v>1330.55</v>
      </c>
    </row>
    <row r="3923" spans="1:7">
      <c r="A3923" s="289" t="s">
        <v>7236</v>
      </c>
      <c r="B3923" s="290"/>
      <c r="C3923" s="289" t="s">
        <v>7237</v>
      </c>
      <c r="D3923" s="291" t="s">
        <v>13</v>
      </c>
      <c r="E3923" s="292">
        <v>1448.98</v>
      </c>
      <c r="F3923" s="293">
        <v>209.33</v>
      </c>
      <c r="G3923" s="293">
        <v>1658.31</v>
      </c>
    </row>
    <row r="3924" spans="1:7">
      <c r="A3924" s="289" t="s">
        <v>7238</v>
      </c>
      <c r="B3924" s="290"/>
      <c r="C3924" s="289" t="s">
        <v>7239</v>
      </c>
      <c r="D3924" s="291" t="s">
        <v>13</v>
      </c>
      <c r="E3924" s="292">
        <v>1583.88</v>
      </c>
      <c r="F3924" s="293">
        <v>209.33</v>
      </c>
      <c r="G3924" s="293">
        <v>1793.21</v>
      </c>
    </row>
    <row r="3925" spans="1:7">
      <c r="A3925" s="289" t="s">
        <v>7240</v>
      </c>
      <c r="B3925" s="290"/>
      <c r="C3925" s="289" t="s">
        <v>7241</v>
      </c>
      <c r="D3925" s="291" t="s">
        <v>13</v>
      </c>
      <c r="E3925" s="292">
        <v>1895.15</v>
      </c>
      <c r="F3925" s="293">
        <v>209.33</v>
      </c>
      <c r="G3925" s="293">
        <v>2104.48</v>
      </c>
    </row>
    <row r="3926" spans="1:7">
      <c r="A3926" s="289" t="s">
        <v>7242</v>
      </c>
      <c r="B3926" s="290"/>
      <c r="C3926" s="289" t="s">
        <v>7243</v>
      </c>
      <c r="D3926" s="291" t="s">
        <v>13</v>
      </c>
      <c r="E3926" s="292">
        <v>1406.47</v>
      </c>
      <c r="F3926" s="293">
        <v>209.33</v>
      </c>
      <c r="G3926" s="293">
        <v>1615.8</v>
      </c>
    </row>
    <row r="3927" spans="1:7">
      <c r="A3927" s="289" t="s">
        <v>7244</v>
      </c>
      <c r="B3927" s="290"/>
      <c r="C3927" s="289" t="s">
        <v>7245</v>
      </c>
      <c r="D3927" s="291" t="s">
        <v>13</v>
      </c>
      <c r="E3927" s="292">
        <v>2001.84</v>
      </c>
      <c r="F3927" s="293">
        <v>209.33</v>
      </c>
      <c r="G3927" s="293">
        <v>2211.17</v>
      </c>
    </row>
    <row r="3928" spans="1:7">
      <c r="A3928" s="289" t="s">
        <v>7246</v>
      </c>
      <c r="B3928" s="290"/>
      <c r="C3928" s="289" t="s">
        <v>7247</v>
      </c>
      <c r="D3928" s="291" t="s">
        <v>13</v>
      </c>
      <c r="E3928" s="292">
        <v>2255.91</v>
      </c>
      <c r="F3928" s="293">
        <v>209.33</v>
      </c>
      <c r="G3928" s="293">
        <v>2465.2399999999998</v>
      </c>
    </row>
    <row r="3929" spans="1:7">
      <c r="A3929" s="289" t="s">
        <v>7248</v>
      </c>
      <c r="B3929" s="290"/>
      <c r="C3929" s="289" t="s">
        <v>7249</v>
      </c>
      <c r="D3929" s="291" t="s">
        <v>13</v>
      </c>
      <c r="E3929" s="292">
        <v>3174.13</v>
      </c>
      <c r="F3929" s="293">
        <v>209.33</v>
      </c>
      <c r="G3929" s="293">
        <v>3383.46</v>
      </c>
    </row>
    <row r="3930" spans="1:7">
      <c r="A3930" s="285" t="s">
        <v>7250</v>
      </c>
      <c r="B3930" s="286" t="s">
        <v>7251</v>
      </c>
      <c r="C3930" s="287"/>
      <c r="D3930" s="288"/>
      <c r="E3930" s="294"/>
      <c r="F3930" s="294"/>
      <c r="G3930" s="294"/>
    </row>
    <row r="3931" spans="1:7">
      <c r="A3931" s="289" t="s">
        <v>7252</v>
      </c>
      <c r="B3931" s="290"/>
      <c r="C3931" s="289" t="s">
        <v>7253</v>
      </c>
      <c r="D3931" s="291" t="s">
        <v>13</v>
      </c>
      <c r="E3931" s="292">
        <v>351.82</v>
      </c>
      <c r="F3931" s="293">
        <v>122.79</v>
      </c>
      <c r="G3931" s="293">
        <v>474.61</v>
      </c>
    </row>
    <row r="3932" spans="1:7">
      <c r="A3932" s="289" t="s">
        <v>7254</v>
      </c>
      <c r="B3932" s="290"/>
      <c r="C3932" s="289" t="s">
        <v>7255</v>
      </c>
      <c r="D3932" s="291" t="s">
        <v>13</v>
      </c>
      <c r="E3932" s="292">
        <v>304.95999999999998</v>
      </c>
      <c r="F3932" s="293">
        <v>147.33000000000001</v>
      </c>
      <c r="G3932" s="293">
        <v>452.29</v>
      </c>
    </row>
    <row r="3933" spans="1:7">
      <c r="A3933" s="289" t="s">
        <v>7256</v>
      </c>
      <c r="B3933" s="290"/>
      <c r="C3933" s="289" t="s">
        <v>7257</v>
      </c>
      <c r="D3933" s="291" t="s">
        <v>13</v>
      </c>
      <c r="E3933" s="292">
        <v>638.1</v>
      </c>
      <c r="F3933" s="293">
        <v>147.33000000000001</v>
      </c>
      <c r="G3933" s="293">
        <v>785.43</v>
      </c>
    </row>
    <row r="3934" spans="1:7">
      <c r="A3934" s="289" t="s">
        <v>7258</v>
      </c>
      <c r="B3934" s="290"/>
      <c r="C3934" s="289" t="s">
        <v>7259</v>
      </c>
      <c r="D3934" s="291" t="s">
        <v>13</v>
      </c>
      <c r="E3934" s="292">
        <v>796.36</v>
      </c>
      <c r="F3934" s="293">
        <v>221.01</v>
      </c>
      <c r="G3934" s="293">
        <v>1017.37</v>
      </c>
    </row>
    <row r="3935" spans="1:7">
      <c r="A3935" s="289" t="s">
        <v>7260</v>
      </c>
      <c r="B3935" s="290"/>
      <c r="C3935" s="289" t="s">
        <v>7261</v>
      </c>
      <c r="D3935" s="291" t="s">
        <v>13</v>
      </c>
      <c r="E3935" s="292">
        <v>911.14</v>
      </c>
      <c r="F3935" s="293">
        <v>294.66000000000003</v>
      </c>
      <c r="G3935" s="293">
        <v>1205.8</v>
      </c>
    </row>
    <row r="3936" spans="1:7">
      <c r="A3936" s="289" t="s">
        <v>7262</v>
      </c>
      <c r="B3936" s="290"/>
      <c r="C3936" s="289" t="s">
        <v>7263</v>
      </c>
      <c r="D3936" s="291" t="s">
        <v>13</v>
      </c>
      <c r="E3936" s="292">
        <v>1396.89</v>
      </c>
      <c r="F3936" s="293">
        <v>221.01</v>
      </c>
      <c r="G3936" s="293">
        <v>1617.9</v>
      </c>
    </row>
    <row r="3937" spans="1:7">
      <c r="A3937" s="289" t="s">
        <v>7264</v>
      </c>
      <c r="B3937" s="290"/>
      <c r="C3937" s="289" t="s">
        <v>7265</v>
      </c>
      <c r="D3937" s="291" t="s">
        <v>13</v>
      </c>
      <c r="E3937" s="292">
        <v>721.11</v>
      </c>
      <c r="F3937" s="293">
        <v>221.01</v>
      </c>
      <c r="G3937" s="293">
        <v>942.12</v>
      </c>
    </row>
    <row r="3938" spans="1:7">
      <c r="A3938" s="289" t="s">
        <v>7266</v>
      </c>
      <c r="B3938" s="290"/>
      <c r="C3938" s="289" t="s">
        <v>7267</v>
      </c>
      <c r="D3938" s="291" t="s">
        <v>13</v>
      </c>
      <c r="E3938" s="292">
        <v>1385.81</v>
      </c>
      <c r="F3938" s="293">
        <v>294.66000000000003</v>
      </c>
      <c r="G3938" s="293">
        <v>1680.47</v>
      </c>
    </row>
    <row r="3939" spans="1:7">
      <c r="A3939" s="289" t="s">
        <v>7268</v>
      </c>
      <c r="B3939" s="290"/>
      <c r="C3939" s="289" t="s">
        <v>7269</v>
      </c>
      <c r="D3939" s="291" t="s">
        <v>13</v>
      </c>
      <c r="E3939" s="292">
        <v>67.23</v>
      </c>
      <c r="F3939" s="293">
        <v>98.22</v>
      </c>
      <c r="G3939" s="293">
        <v>165.45</v>
      </c>
    </row>
    <row r="3940" spans="1:7">
      <c r="A3940" s="289" t="s">
        <v>7270</v>
      </c>
      <c r="B3940" s="290"/>
      <c r="C3940" s="289" t="s">
        <v>7271</v>
      </c>
      <c r="D3940" s="291" t="s">
        <v>13</v>
      </c>
      <c r="E3940" s="292">
        <v>72.88</v>
      </c>
      <c r="F3940" s="293">
        <v>98.22</v>
      </c>
      <c r="G3940" s="293">
        <v>171.1</v>
      </c>
    </row>
    <row r="3941" spans="1:7">
      <c r="A3941" s="289" t="s">
        <v>7272</v>
      </c>
      <c r="B3941" s="290"/>
      <c r="C3941" s="289" t="s">
        <v>7273</v>
      </c>
      <c r="D3941" s="291" t="s">
        <v>13</v>
      </c>
      <c r="E3941" s="292">
        <v>118.99</v>
      </c>
      <c r="F3941" s="293">
        <v>122.79</v>
      </c>
      <c r="G3941" s="293">
        <v>241.78</v>
      </c>
    </row>
    <row r="3942" spans="1:7">
      <c r="A3942" s="289" t="s">
        <v>7274</v>
      </c>
      <c r="B3942" s="290"/>
      <c r="C3942" s="289" t="s">
        <v>7275</v>
      </c>
      <c r="D3942" s="291" t="s">
        <v>13</v>
      </c>
      <c r="E3942" s="292">
        <v>237.98</v>
      </c>
      <c r="F3942" s="293">
        <v>147.33000000000001</v>
      </c>
      <c r="G3942" s="293">
        <v>385.31</v>
      </c>
    </row>
    <row r="3943" spans="1:7">
      <c r="A3943" s="285" t="s">
        <v>7276</v>
      </c>
      <c r="B3943" s="286" t="s">
        <v>7277</v>
      </c>
      <c r="C3943" s="287"/>
      <c r="D3943" s="288"/>
      <c r="E3943" s="294"/>
      <c r="F3943" s="294"/>
      <c r="G3943" s="294"/>
    </row>
    <row r="3944" spans="1:7">
      <c r="A3944" s="289" t="s">
        <v>7278</v>
      </c>
      <c r="B3944" s="290"/>
      <c r="C3944" s="289" t="s">
        <v>7279</v>
      </c>
      <c r="D3944" s="291" t="s">
        <v>13</v>
      </c>
      <c r="E3944" s="292">
        <v>177.5</v>
      </c>
      <c r="F3944" s="293">
        <v>165.22</v>
      </c>
      <c r="G3944" s="293">
        <v>342.72</v>
      </c>
    </row>
    <row r="3945" spans="1:7" ht="25.5">
      <c r="A3945" s="289" t="s">
        <v>7280</v>
      </c>
      <c r="B3945" s="290"/>
      <c r="C3945" s="289" t="s">
        <v>7281</v>
      </c>
      <c r="D3945" s="291" t="s">
        <v>13</v>
      </c>
      <c r="E3945" s="292">
        <v>32.409999999999997</v>
      </c>
      <c r="F3945" s="293">
        <v>12.06</v>
      </c>
      <c r="G3945" s="293">
        <v>44.47</v>
      </c>
    </row>
    <row r="3946" spans="1:7" ht="25.5">
      <c r="A3946" s="289" t="s">
        <v>7282</v>
      </c>
      <c r="B3946" s="290"/>
      <c r="C3946" s="289" t="s">
        <v>7283</v>
      </c>
      <c r="D3946" s="291" t="s">
        <v>13</v>
      </c>
      <c r="E3946" s="292">
        <v>387.33</v>
      </c>
      <c r="F3946" s="293">
        <v>24.11</v>
      </c>
      <c r="G3946" s="293">
        <v>411.44</v>
      </c>
    </row>
    <row r="3947" spans="1:7">
      <c r="A3947" s="289" t="s">
        <v>7284</v>
      </c>
      <c r="B3947" s="290"/>
      <c r="C3947" s="289" t="s">
        <v>7285</v>
      </c>
      <c r="D3947" s="291" t="s">
        <v>13</v>
      </c>
      <c r="E3947" s="292">
        <v>18.43</v>
      </c>
      <c r="F3947" s="293">
        <v>24</v>
      </c>
      <c r="G3947" s="293">
        <v>42.43</v>
      </c>
    </row>
    <row r="3948" spans="1:7">
      <c r="A3948" s="280" t="s">
        <v>7286</v>
      </c>
      <c r="B3948" s="281" t="s">
        <v>7287</v>
      </c>
      <c r="C3948" s="284"/>
      <c r="D3948" s="283"/>
      <c r="E3948" s="295"/>
      <c r="F3948" s="295"/>
      <c r="G3948" s="295"/>
    </row>
    <row r="3949" spans="1:7">
      <c r="A3949" s="285" t="s">
        <v>7288</v>
      </c>
      <c r="B3949" s="286" t="s">
        <v>7289</v>
      </c>
      <c r="C3949" s="287"/>
      <c r="D3949" s="288"/>
      <c r="E3949" s="294"/>
      <c r="F3949" s="294"/>
      <c r="G3949" s="294"/>
    </row>
    <row r="3950" spans="1:7" ht="25.5">
      <c r="A3950" s="289" t="s">
        <v>7290</v>
      </c>
      <c r="B3950" s="290"/>
      <c r="C3950" s="289" t="s">
        <v>7291</v>
      </c>
      <c r="D3950" s="291" t="s">
        <v>13</v>
      </c>
      <c r="E3950" s="292">
        <v>56.35</v>
      </c>
      <c r="F3950" s="293">
        <v>0</v>
      </c>
      <c r="G3950" s="293">
        <v>56.35</v>
      </c>
    </row>
    <row r="3951" spans="1:7" ht="25.5">
      <c r="A3951" s="289" t="s">
        <v>7292</v>
      </c>
      <c r="B3951" s="290"/>
      <c r="C3951" s="289" t="s">
        <v>8107</v>
      </c>
      <c r="D3951" s="291" t="s">
        <v>13</v>
      </c>
      <c r="E3951" s="292">
        <v>232.32</v>
      </c>
      <c r="F3951" s="293">
        <v>43.2</v>
      </c>
      <c r="G3951" s="293">
        <v>275.52</v>
      </c>
    </row>
    <row r="3952" spans="1:7" ht="25.5">
      <c r="A3952" s="289" t="s">
        <v>7293</v>
      </c>
      <c r="B3952" s="290"/>
      <c r="C3952" s="289" t="s">
        <v>8108</v>
      </c>
      <c r="D3952" s="291" t="s">
        <v>13</v>
      </c>
      <c r="E3952" s="292">
        <v>496.21</v>
      </c>
      <c r="F3952" s="293">
        <v>91.86</v>
      </c>
      <c r="G3952" s="293">
        <v>588.07000000000005</v>
      </c>
    </row>
    <row r="3953" spans="1:7" ht="25.5">
      <c r="A3953" s="289" t="s">
        <v>7294</v>
      </c>
      <c r="B3953" s="290"/>
      <c r="C3953" s="289" t="s">
        <v>7295</v>
      </c>
      <c r="D3953" s="291" t="s">
        <v>13</v>
      </c>
      <c r="E3953" s="292">
        <v>131.47999999999999</v>
      </c>
      <c r="F3953" s="293">
        <v>13.71</v>
      </c>
      <c r="G3953" s="293">
        <v>145.19</v>
      </c>
    </row>
    <row r="3954" spans="1:7">
      <c r="A3954" s="289" t="s">
        <v>7296</v>
      </c>
      <c r="B3954" s="290"/>
      <c r="C3954" s="289" t="s">
        <v>7297</v>
      </c>
      <c r="D3954" s="291" t="s">
        <v>13</v>
      </c>
      <c r="E3954" s="292">
        <v>31.14</v>
      </c>
      <c r="F3954" s="293">
        <v>5.14</v>
      </c>
      <c r="G3954" s="293">
        <v>36.28</v>
      </c>
    </row>
    <row r="3955" spans="1:7">
      <c r="A3955" s="289" t="s">
        <v>7298</v>
      </c>
      <c r="B3955" s="290"/>
      <c r="C3955" s="289" t="s">
        <v>7299</v>
      </c>
      <c r="D3955" s="291" t="s">
        <v>13</v>
      </c>
      <c r="E3955" s="292">
        <v>129.87</v>
      </c>
      <c r="F3955" s="293">
        <v>5.14</v>
      </c>
      <c r="G3955" s="293">
        <v>135.01</v>
      </c>
    </row>
    <row r="3956" spans="1:7" ht="25.5">
      <c r="A3956" s="289" t="s">
        <v>7300</v>
      </c>
      <c r="B3956" s="290"/>
      <c r="C3956" s="289" t="s">
        <v>7301</v>
      </c>
      <c r="D3956" s="291" t="s">
        <v>262</v>
      </c>
      <c r="E3956" s="292">
        <v>4982.7</v>
      </c>
      <c r="F3956" s="293">
        <v>0</v>
      </c>
      <c r="G3956" s="293">
        <v>4982.7</v>
      </c>
    </row>
    <row r="3957" spans="1:7" ht="25.5">
      <c r="A3957" s="289" t="s">
        <v>7302</v>
      </c>
      <c r="B3957" s="290"/>
      <c r="C3957" s="289" t="s">
        <v>7303</v>
      </c>
      <c r="D3957" s="291" t="s">
        <v>262</v>
      </c>
      <c r="E3957" s="292">
        <v>21893.96</v>
      </c>
      <c r="F3957" s="293">
        <v>0</v>
      </c>
      <c r="G3957" s="293">
        <v>21893.96</v>
      </c>
    </row>
    <row r="3958" spans="1:7" ht="25.5">
      <c r="A3958" s="289" t="s">
        <v>7304</v>
      </c>
      <c r="B3958" s="290"/>
      <c r="C3958" s="289" t="s">
        <v>7305</v>
      </c>
      <c r="D3958" s="291" t="s">
        <v>262</v>
      </c>
      <c r="E3958" s="292">
        <v>65531.8</v>
      </c>
      <c r="F3958" s="293">
        <v>0</v>
      </c>
      <c r="G3958" s="293">
        <v>65531.8</v>
      </c>
    </row>
    <row r="3959" spans="1:7">
      <c r="A3959" s="285" t="s">
        <v>7306</v>
      </c>
      <c r="B3959" s="286" t="s">
        <v>7307</v>
      </c>
      <c r="C3959" s="287"/>
      <c r="D3959" s="288"/>
      <c r="E3959" s="294"/>
      <c r="F3959" s="294"/>
      <c r="G3959" s="294"/>
    </row>
    <row r="3960" spans="1:7">
      <c r="A3960" s="289" t="s">
        <v>7308</v>
      </c>
      <c r="B3960" s="290"/>
      <c r="C3960" s="289" t="s">
        <v>7309</v>
      </c>
      <c r="D3960" s="291" t="s">
        <v>13</v>
      </c>
      <c r="E3960" s="292">
        <v>7095.18</v>
      </c>
      <c r="F3960" s="293">
        <v>51.42</v>
      </c>
      <c r="G3960" s="293">
        <v>7146.6</v>
      </c>
    </row>
    <row r="3961" spans="1:7">
      <c r="A3961" s="289" t="s">
        <v>7310</v>
      </c>
      <c r="B3961" s="290"/>
      <c r="C3961" s="289" t="s">
        <v>7311</v>
      </c>
      <c r="D3961" s="291" t="s">
        <v>13</v>
      </c>
      <c r="E3961" s="292">
        <v>9508.92</v>
      </c>
      <c r="F3961" s="293">
        <v>51.42</v>
      </c>
      <c r="G3961" s="293">
        <v>9560.34</v>
      </c>
    </row>
    <row r="3962" spans="1:7">
      <c r="A3962" s="289" t="s">
        <v>7312</v>
      </c>
      <c r="B3962" s="290"/>
      <c r="C3962" s="289" t="s">
        <v>7313</v>
      </c>
      <c r="D3962" s="291" t="s">
        <v>13</v>
      </c>
      <c r="E3962" s="292">
        <v>26100.83</v>
      </c>
      <c r="F3962" s="293">
        <v>51.42</v>
      </c>
      <c r="G3962" s="293">
        <v>26152.25</v>
      </c>
    </row>
    <row r="3963" spans="1:7">
      <c r="A3963" s="285" t="s">
        <v>7314</v>
      </c>
      <c r="B3963" s="286" t="s">
        <v>7315</v>
      </c>
      <c r="C3963" s="287"/>
      <c r="D3963" s="288"/>
      <c r="E3963" s="294"/>
      <c r="F3963" s="294"/>
      <c r="G3963" s="294"/>
    </row>
    <row r="3964" spans="1:7" ht="25.5">
      <c r="A3964" s="289" t="s">
        <v>7316</v>
      </c>
      <c r="B3964" s="290"/>
      <c r="C3964" s="289" t="s">
        <v>7317</v>
      </c>
      <c r="D3964" s="291" t="s">
        <v>13</v>
      </c>
      <c r="E3964" s="292">
        <v>32633.66</v>
      </c>
      <c r="F3964" s="293">
        <v>96.42</v>
      </c>
      <c r="G3964" s="293">
        <v>32730.080000000002</v>
      </c>
    </row>
    <row r="3965" spans="1:7" ht="25.5">
      <c r="A3965" s="289" t="s">
        <v>7318</v>
      </c>
      <c r="B3965" s="290"/>
      <c r="C3965" s="289" t="s">
        <v>7319</v>
      </c>
      <c r="D3965" s="291" t="s">
        <v>13</v>
      </c>
      <c r="E3965" s="292">
        <v>46446.66</v>
      </c>
      <c r="F3965" s="293">
        <v>96.42</v>
      </c>
      <c r="G3965" s="293">
        <v>46543.08</v>
      </c>
    </row>
    <row r="3966" spans="1:7" ht="25.5">
      <c r="A3966" s="289" t="s">
        <v>7320</v>
      </c>
      <c r="B3966" s="290"/>
      <c r="C3966" s="289" t="s">
        <v>7321</v>
      </c>
      <c r="D3966" s="291" t="s">
        <v>13</v>
      </c>
      <c r="E3966" s="292">
        <v>46312.32</v>
      </c>
      <c r="F3966" s="293">
        <v>96.42</v>
      </c>
      <c r="G3966" s="293">
        <v>46408.74</v>
      </c>
    </row>
    <row r="3967" spans="1:7">
      <c r="A3967" s="289" t="s">
        <v>7322</v>
      </c>
      <c r="B3967" s="290"/>
      <c r="C3967" s="289" t="s">
        <v>7323</v>
      </c>
      <c r="D3967" s="291" t="s">
        <v>13</v>
      </c>
      <c r="E3967" s="292">
        <v>5057.32</v>
      </c>
      <c r="F3967" s="293">
        <v>68.540000000000006</v>
      </c>
      <c r="G3967" s="293">
        <v>5125.8599999999997</v>
      </c>
    </row>
    <row r="3968" spans="1:7" ht="25.5">
      <c r="A3968" s="289" t="s">
        <v>7324</v>
      </c>
      <c r="B3968" s="290"/>
      <c r="C3968" s="289" t="s">
        <v>7325</v>
      </c>
      <c r="D3968" s="291" t="s">
        <v>13</v>
      </c>
      <c r="E3968" s="292">
        <v>13435.33</v>
      </c>
      <c r="F3968" s="293">
        <v>96.42</v>
      </c>
      <c r="G3968" s="293">
        <v>13531.75</v>
      </c>
    </row>
    <row r="3969" spans="1:7">
      <c r="A3969" s="289" t="s">
        <v>7326</v>
      </c>
      <c r="B3969" s="290"/>
      <c r="C3969" s="289" t="s">
        <v>7327</v>
      </c>
      <c r="D3969" s="291" t="s">
        <v>13</v>
      </c>
      <c r="E3969" s="292">
        <v>19162.09</v>
      </c>
      <c r="F3969" s="293">
        <v>68.540000000000006</v>
      </c>
      <c r="G3969" s="293">
        <v>19230.63</v>
      </c>
    </row>
    <row r="3970" spans="1:7" ht="25.5">
      <c r="A3970" s="289" t="s">
        <v>7328</v>
      </c>
      <c r="B3970" s="290"/>
      <c r="C3970" s="289" t="s">
        <v>7329</v>
      </c>
      <c r="D3970" s="291" t="s">
        <v>13</v>
      </c>
      <c r="E3970" s="292">
        <v>712.67</v>
      </c>
      <c r="F3970" s="293">
        <v>34.270000000000003</v>
      </c>
      <c r="G3970" s="293">
        <v>746.94</v>
      </c>
    </row>
    <row r="3971" spans="1:7" ht="25.5">
      <c r="A3971" s="289" t="s">
        <v>7330</v>
      </c>
      <c r="B3971" s="290"/>
      <c r="C3971" s="289" t="s">
        <v>7331</v>
      </c>
      <c r="D3971" s="291" t="s">
        <v>13</v>
      </c>
      <c r="E3971" s="292">
        <v>47046.11</v>
      </c>
      <c r="F3971" s="293">
        <v>96.42</v>
      </c>
      <c r="G3971" s="293">
        <v>47142.53</v>
      </c>
    </row>
    <row r="3972" spans="1:7" ht="25.5">
      <c r="A3972" s="289" t="s">
        <v>7332</v>
      </c>
      <c r="B3972" s="290"/>
      <c r="C3972" s="289" t="s">
        <v>7333</v>
      </c>
      <c r="D3972" s="291" t="s">
        <v>13</v>
      </c>
      <c r="E3972" s="292">
        <v>50834.9</v>
      </c>
      <c r="F3972" s="293">
        <v>96.42</v>
      </c>
      <c r="G3972" s="293">
        <v>50931.32</v>
      </c>
    </row>
    <row r="3973" spans="1:7" ht="25.5">
      <c r="A3973" s="289" t="s">
        <v>7334</v>
      </c>
      <c r="B3973" s="290"/>
      <c r="C3973" s="289" t="s">
        <v>7335</v>
      </c>
      <c r="D3973" s="291" t="s">
        <v>13</v>
      </c>
      <c r="E3973" s="292">
        <v>114615.14</v>
      </c>
      <c r="F3973" s="293">
        <v>96.42</v>
      </c>
      <c r="G3973" s="293">
        <v>114711.56</v>
      </c>
    </row>
    <row r="3974" spans="1:7" ht="25.5">
      <c r="A3974" s="289" t="s">
        <v>7336</v>
      </c>
      <c r="B3974" s="290"/>
      <c r="C3974" s="289" t="s">
        <v>7337</v>
      </c>
      <c r="D3974" s="291" t="s">
        <v>13</v>
      </c>
      <c r="E3974" s="292">
        <v>135875.72</v>
      </c>
      <c r="F3974" s="293">
        <v>96.42</v>
      </c>
      <c r="G3974" s="293">
        <v>135972.14000000001</v>
      </c>
    </row>
    <row r="3975" spans="1:7" ht="25.5">
      <c r="A3975" s="289" t="s">
        <v>7338</v>
      </c>
      <c r="B3975" s="290"/>
      <c r="C3975" s="289" t="s">
        <v>7339</v>
      </c>
      <c r="D3975" s="291" t="s">
        <v>13</v>
      </c>
      <c r="E3975" s="292">
        <v>48114</v>
      </c>
      <c r="F3975" s="293">
        <v>96.42</v>
      </c>
      <c r="G3975" s="293">
        <v>48210.42</v>
      </c>
    </row>
    <row r="3976" spans="1:7" ht="25.5">
      <c r="A3976" s="289" t="s">
        <v>7340</v>
      </c>
      <c r="B3976" s="290"/>
      <c r="C3976" s="289" t="s">
        <v>7341</v>
      </c>
      <c r="D3976" s="291" t="s">
        <v>13</v>
      </c>
      <c r="E3976" s="292">
        <v>22342.89</v>
      </c>
      <c r="F3976" s="293">
        <v>96.42</v>
      </c>
      <c r="G3976" s="293">
        <v>22439.31</v>
      </c>
    </row>
    <row r="3977" spans="1:7" ht="25.5">
      <c r="A3977" s="289" t="s">
        <v>7342</v>
      </c>
      <c r="B3977" s="290"/>
      <c r="C3977" s="289" t="s">
        <v>7343</v>
      </c>
      <c r="D3977" s="291" t="s">
        <v>13</v>
      </c>
      <c r="E3977" s="292">
        <v>31286.61</v>
      </c>
      <c r="F3977" s="293">
        <v>96.42</v>
      </c>
      <c r="G3977" s="293">
        <v>31383.03</v>
      </c>
    </row>
    <row r="3978" spans="1:7" ht="25.5">
      <c r="A3978" s="289" t="s">
        <v>7344</v>
      </c>
      <c r="B3978" s="290"/>
      <c r="C3978" s="289" t="s">
        <v>7345</v>
      </c>
      <c r="D3978" s="291" t="s">
        <v>13</v>
      </c>
      <c r="E3978" s="292">
        <v>80045.7</v>
      </c>
      <c r="F3978" s="293">
        <v>96.42</v>
      </c>
      <c r="G3978" s="293">
        <v>80142.12</v>
      </c>
    </row>
    <row r="3979" spans="1:7" ht="25.5">
      <c r="A3979" s="289" t="s">
        <v>7346</v>
      </c>
      <c r="B3979" s="290"/>
      <c r="C3979" s="289" t="s">
        <v>7347</v>
      </c>
      <c r="D3979" s="291" t="s">
        <v>13</v>
      </c>
      <c r="E3979" s="292">
        <v>27683.3</v>
      </c>
      <c r="F3979" s="293">
        <v>96.42</v>
      </c>
      <c r="G3979" s="293">
        <v>27779.72</v>
      </c>
    </row>
    <row r="3980" spans="1:7" ht="25.5">
      <c r="A3980" s="289" t="s">
        <v>8109</v>
      </c>
      <c r="B3980" s="290"/>
      <c r="C3980" s="289" t="s">
        <v>8110</v>
      </c>
      <c r="D3980" s="291" t="s">
        <v>13</v>
      </c>
      <c r="E3980" s="292">
        <v>72154.16</v>
      </c>
      <c r="F3980" s="293">
        <v>96.42</v>
      </c>
      <c r="G3980" s="293">
        <v>72250.58</v>
      </c>
    </row>
    <row r="3981" spans="1:7">
      <c r="A3981" s="285" t="s">
        <v>7348</v>
      </c>
      <c r="B3981" s="286" t="s">
        <v>7349</v>
      </c>
      <c r="C3981" s="287"/>
      <c r="D3981" s="288"/>
      <c r="E3981" s="294"/>
      <c r="F3981" s="294"/>
      <c r="G3981" s="294"/>
    </row>
    <row r="3982" spans="1:7">
      <c r="A3982" s="289" t="s">
        <v>7350</v>
      </c>
      <c r="B3982" s="290"/>
      <c r="C3982" s="289" t="s">
        <v>7351</v>
      </c>
      <c r="D3982" s="291" t="s">
        <v>13</v>
      </c>
      <c r="E3982" s="292">
        <v>592.32000000000005</v>
      </c>
      <c r="F3982" s="293">
        <v>39.299999999999997</v>
      </c>
      <c r="G3982" s="293">
        <v>631.62</v>
      </c>
    </row>
    <row r="3983" spans="1:7">
      <c r="A3983" s="285" t="s">
        <v>7352</v>
      </c>
      <c r="B3983" s="286" t="s">
        <v>7353</v>
      </c>
      <c r="C3983" s="287"/>
      <c r="D3983" s="288"/>
      <c r="E3983" s="294"/>
      <c r="F3983" s="294"/>
      <c r="G3983" s="294"/>
    </row>
    <row r="3984" spans="1:7">
      <c r="A3984" s="289" t="s">
        <v>7354</v>
      </c>
      <c r="B3984" s="290"/>
      <c r="C3984" s="289" t="s">
        <v>7355</v>
      </c>
      <c r="D3984" s="291" t="s">
        <v>13</v>
      </c>
      <c r="E3984" s="292">
        <v>36.9</v>
      </c>
      <c r="F3984" s="293">
        <v>6.86</v>
      </c>
      <c r="G3984" s="293">
        <v>43.76</v>
      </c>
    </row>
    <row r="3985" spans="1:7">
      <c r="A3985" s="289" t="s">
        <v>7356</v>
      </c>
      <c r="B3985" s="290"/>
      <c r="C3985" s="289" t="s">
        <v>7357</v>
      </c>
      <c r="D3985" s="291" t="s">
        <v>13</v>
      </c>
      <c r="E3985" s="292">
        <v>672.73</v>
      </c>
      <c r="F3985" s="293">
        <v>27.41</v>
      </c>
      <c r="G3985" s="293">
        <v>700.14</v>
      </c>
    </row>
    <row r="3986" spans="1:7">
      <c r="A3986" s="289" t="s">
        <v>7358</v>
      </c>
      <c r="B3986" s="290"/>
      <c r="C3986" s="289" t="s">
        <v>7359</v>
      </c>
      <c r="D3986" s="291" t="s">
        <v>13</v>
      </c>
      <c r="E3986" s="292">
        <v>438.45</v>
      </c>
      <c r="F3986" s="293">
        <v>27.41</v>
      </c>
      <c r="G3986" s="293">
        <v>465.86</v>
      </c>
    </row>
    <row r="3987" spans="1:7">
      <c r="A3987" s="289" t="s">
        <v>7360</v>
      </c>
      <c r="B3987" s="290"/>
      <c r="C3987" s="289" t="s">
        <v>7361</v>
      </c>
      <c r="D3987" s="291" t="s">
        <v>13</v>
      </c>
      <c r="E3987" s="292">
        <v>132.15</v>
      </c>
      <c r="F3987" s="293">
        <v>6.86</v>
      </c>
      <c r="G3987" s="293">
        <v>139.01</v>
      </c>
    </row>
    <row r="3988" spans="1:7">
      <c r="A3988" s="289" t="s">
        <v>7362</v>
      </c>
      <c r="B3988" s="290"/>
      <c r="C3988" s="289" t="s">
        <v>7363</v>
      </c>
      <c r="D3988" s="291" t="s">
        <v>13</v>
      </c>
      <c r="E3988" s="292">
        <v>1157.17</v>
      </c>
      <c r="F3988" s="293">
        <v>2.5299999999999998</v>
      </c>
      <c r="G3988" s="293">
        <v>1159.7</v>
      </c>
    </row>
    <row r="3989" spans="1:7">
      <c r="A3989" s="285" t="s">
        <v>7364</v>
      </c>
      <c r="B3989" s="286" t="s">
        <v>7365</v>
      </c>
      <c r="C3989" s="287"/>
      <c r="D3989" s="288"/>
      <c r="E3989" s="294"/>
      <c r="F3989" s="294"/>
      <c r="G3989" s="294"/>
    </row>
    <row r="3990" spans="1:7">
      <c r="A3990" s="289" t="s">
        <v>7366</v>
      </c>
      <c r="B3990" s="290"/>
      <c r="C3990" s="289" t="s">
        <v>7367</v>
      </c>
      <c r="D3990" s="291" t="s">
        <v>13</v>
      </c>
      <c r="E3990" s="292">
        <v>506.26</v>
      </c>
      <c r="F3990" s="293">
        <v>15.73</v>
      </c>
      <c r="G3990" s="293">
        <v>521.99</v>
      </c>
    </row>
    <row r="3991" spans="1:7">
      <c r="A3991" s="289" t="s">
        <v>7368</v>
      </c>
      <c r="B3991" s="290"/>
      <c r="C3991" s="289" t="s">
        <v>7369</v>
      </c>
      <c r="D3991" s="291" t="s">
        <v>262</v>
      </c>
      <c r="E3991" s="292">
        <v>394.34</v>
      </c>
      <c r="F3991" s="293">
        <v>274.16000000000003</v>
      </c>
      <c r="G3991" s="293">
        <v>668.5</v>
      </c>
    </row>
    <row r="3992" spans="1:7">
      <c r="A3992" s="285" t="s">
        <v>7370</v>
      </c>
      <c r="B3992" s="286" t="s">
        <v>7371</v>
      </c>
      <c r="C3992" s="287"/>
      <c r="D3992" s="288"/>
      <c r="E3992" s="294"/>
      <c r="F3992" s="294"/>
      <c r="G3992" s="294"/>
    </row>
    <row r="3993" spans="1:7">
      <c r="A3993" s="289" t="s">
        <v>7372</v>
      </c>
      <c r="B3993" s="290"/>
      <c r="C3993" s="289" t="s">
        <v>7373</v>
      </c>
      <c r="D3993" s="291" t="s">
        <v>81</v>
      </c>
      <c r="E3993" s="292">
        <v>0.38</v>
      </c>
      <c r="F3993" s="293">
        <v>3.44</v>
      </c>
      <c r="G3993" s="293">
        <v>3.82</v>
      </c>
    </row>
    <row r="3994" spans="1:7">
      <c r="A3994" s="289" t="s">
        <v>7374</v>
      </c>
      <c r="B3994" s="290"/>
      <c r="C3994" s="289" t="s">
        <v>7375</v>
      </c>
      <c r="D3994" s="291" t="s">
        <v>13</v>
      </c>
      <c r="E3994" s="292">
        <v>4.57</v>
      </c>
      <c r="F3994" s="293">
        <v>6.86</v>
      </c>
      <c r="G3994" s="293">
        <v>11.43</v>
      </c>
    </row>
    <row r="3995" spans="1:7">
      <c r="A3995" s="289" t="s">
        <v>7376</v>
      </c>
      <c r="B3995" s="290"/>
      <c r="C3995" s="289" t="s">
        <v>7377</v>
      </c>
      <c r="D3995" s="291" t="s">
        <v>13</v>
      </c>
      <c r="E3995" s="292">
        <v>1.39</v>
      </c>
      <c r="F3995" s="293">
        <v>6.86</v>
      </c>
      <c r="G3995" s="293">
        <v>8.25</v>
      </c>
    </row>
    <row r="3996" spans="1:7">
      <c r="A3996" s="289" t="s">
        <v>7378</v>
      </c>
      <c r="B3996" s="290"/>
      <c r="C3996" s="289" t="s">
        <v>7379</v>
      </c>
      <c r="D3996" s="291" t="s">
        <v>13</v>
      </c>
      <c r="E3996" s="292">
        <v>1.65</v>
      </c>
      <c r="F3996" s="293">
        <v>6.86</v>
      </c>
      <c r="G3996" s="293">
        <v>8.51</v>
      </c>
    </row>
    <row r="3997" spans="1:7">
      <c r="A3997" s="289" t="s">
        <v>7380</v>
      </c>
      <c r="B3997" s="290"/>
      <c r="C3997" s="289" t="s">
        <v>7381</v>
      </c>
      <c r="D3997" s="291" t="s">
        <v>13</v>
      </c>
      <c r="E3997" s="292">
        <v>165.27</v>
      </c>
      <c r="F3997" s="293">
        <v>7.62</v>
      </c>
      <c r="G3997" s="293">
        <v>172.89</v>
      </c>
    </row>
    <row r="3998" spans="1:7">
      <c r="A3998" s="289" t="s">
        <v>7382</v>
      </c>
      <c r="B3998" s="290"/>
      <c r="C3998" s="289" t="s">
        <v>7383</v>
      </c>
      <c r="D3998" s="291" t="s">
        <v>13</v>
      </c>
      <c r="E3998" s="292">
        <v>374.19</v>
      </c>
      <c r="F3998" s="293">
        <v>7.62</v>
      </c>
      <c r="G3998" s="293">
        <v>381.81</v>
      </c>
    </row>
    <row r="3999" spans="1:7">
      <c r="A3999" s="289" t="s">
        <v>7384</v>
      </c>
      <c r="B3999" s="290"/>
      <c r="C3999" s="289" t="s">
        <v>7385</v>
      </c>
      <c r="D3999" s="291" t="s">
        <v>13</v>
      </c>
      <c r="E3999" s="292">
        <v>4.18</v>
      </c>
      <c r="F3999" s="293">
        <v>12.06</v>
      </c>
      <c r="G3999" s="293">
        <v>16.239999999999998</v>
      </c>
    </row>
    <row r="4000" spans="1:7">
      <c r="A4000" s="289" t="s">
        <v>7386</v>
      </c>
      <c r="B4000" s="290"/>
      <c r="C4000" s="289" t="s">
        <v>7387</v>
      </c>
      <c r="D4000" s="291" t="s">
        <v>13</v>
      </c>
      <c r="E4000" s="292">
        <v>16.47</v>
      </c>
      <c r="F4000" s="293">
        <v>12.06</v>
      </c>
      <c r="G4000" s="293">
        <v>28.53</v>
      </c>
    </row>
    <row r="4001" spans="1:7">
      <c r="A4001" s="289" t="s">
        <v>7388</v>
      </c>
      <c r="B4001" s="290"/>
      <c r="C4001" s="289" t="s">
        <v>7389</v>
      </c>
      <c r="D4001" s="291" t="s">
        <v>13</v>
      </c>
      <c r="E4001" s="292">
        <v>56.09</v>
      </c>
      <c r="F4001" s="293">
        <v>1.4</v>
      </c>
      <c r="G4001" s="293">
        <v>57.49</v>
      </c>
    </row>
    <row r="4002" spans="1:7">
      <c r="A4002" s="289" t="s">
        <v>7390</v>
      </c>
      <c r="B4002" s="290"/>
      <c r="C4002" s="289" t="s">
        <v>7391</v>
      </c>
      <c r="D4002" s="291" t="s">
        <v>13</v>
      </c>
      <c r="E4002" s="292">
        <v>117.92</v>
      </c>
      <c r="F4002" s="293">
        <v>7.86</v>
      </c>
      <c r="G4002" s="293">
        <v>125.78</v>
      </c>
    </row>
    <row r="4003" spans="1:7">
      <c r="A4003" s="289" t="s">
        <v>7392</v>
      </c>
      <c r="B4003" s="290"/>
      <c r="C4003" s="289" t="s">
        <v>7393</v>
      </c>
      <c r="D4003" s="291" t="s">
        <v>13</v>
      </c>
      <c r="E4003" s="292">
        <v>70.95</v>
      </c>
      <c r="F4003" s="293">
        <v>5.07</v>
      </c>
      <c r="G4003" s="293">
        <v>76.02</v>
      </c>
    </row>
    <row r="4004" spans="1:7">
      <c r="A4004" s="289" t="s">
        <v>7394</v>
      </c>
      <c r="B4004" s="290"/>
      <c r="C4004" s="289" t="s">
        <v>7395</v>
      </c>
      <c r="D4004" s="291" t="s">
        <v>13</v>
      </c>
      <c r="E4004" s="292">
        <v>90.71</v>
      </c>
      <c r="F4004" s="293">
        <v>5.07</v>
      </c>
      <c r="G4004" s="293">
        <v>95.78</v>
      </c>
    </row>
    <row r="4005" spans="1:7">
      <c r="A4005" s="289" t="s">
        <v>7396</v>
      </c>
      <c r="B4005" s="290"/>
      <c r="C4005" s="289" t="s">
        <v>7397</v>
      </c>
      <c r="D4005" s="291" t="s">
        <v>13</v>
      </c>
      <c r="E4005" s="292">
        <v>158.35</v>
      </c>
      <c r="F4005" s="293">
        <v>5.07</v>
      </c>
      <c r="G4005" s="293">
        <v>163.41999999999999</v>
      </c>
    </row>
    <row r="4006" spans="1:7">
      <c r="A4006" s="289" t="s">
        <v>7398</v>
      </c>
      <c r="B4006" s="290"/>
      <c r="C4006" s="289" t="s">
        <v>7399</v>
      </c>
      <c r="D4006" s="291" t="s">
        <v>13</v>
      </c>
      <c r="E4006" s="292">
        <v>67.63</v>
      </c>
      <c r="F4006" s="293">
        <v>1.4</v>
      </c>
      <c r="G4006" s="293">
        <v>69.03</v>
      </c>
    </row>
    <row r="4007" spans="1:7">
      <c r="A4007" s="289" t="s">
        <v>7400</v>
      </c>
      <c r="B4007" s="290"/>
      <c r="C4007" s="289" t="s">
        <v>7401</v>
      </c>
      <c r="D4007" s="291" t="s">
        <v>13</v>
      </c>
      <c r="E4007" s="292">
        <v>74.16</v>
      </c>
      <c r="F4007" s="293">
        <v>1.4</v>
      </c>
      <c r="G4007" s="293">
        <v>75.56</v>
      </c>
    </row>
    <row r="4008" spans="1:7">
      <c r="A4008" s="289" t="s">
        <v>8111</v>
      </c>
      <c r="B4008" s="290"/>
      <c r="C4008" s="289" t="s">
        <v>8112</v>
      </c>
      <c r="D4008" s="291" t="s">
        <v>13</v>
      </c>
      <c r="E4008" s="292">
        <v>7.78</v>
      </c>
      <c r="F4008" s="293">
        <v>2.79</v>
      </c>
      <c r="G4008" s="293">
        <v>10.57</v>
      </c>
    </row>
    <row r="4009" spans="1:7">
      <c r="A4009" s="289" t="s">
        <v>7402</v>
      </c>
      <c r="B4009" s="290"/>
      <c r="C4009" s="289" t="s">
        <v>8113</v>
      </c>
      <c r="D4009" s="291" t="s">
        <v>13</v>
      </c>
      <c r="E4009" s="292">
        <v>9.91</v>
      </c>
      <c r="F4009" s="293">
        <v>2.79</v>
      </c>
      <c r="G4009" s="293">
        <v>12.7</v>
      </c>
    </row>
    <row r="4010" spans="1:7">
      <c r="A4010" s="289" t="s">
        <v>7403</v>
      </c>
      <c r="B4010" s="290"/>
      <c r="C4010" s="289" t="s">
        <v>7404</v>
      </c>
      <c r="D4010" s="291" t="s">
        <v>13</v>
      </c>
      <c r="E4010" s="292">
        <v>18.079999999999998</v>
      </c>
      <c r="F4010" s="293">
        <v>12.97</v>
      </c>
      <c r="G4010" s="293">
        <v>31.05</v>
      </c>
    </row>
    <row r="4011" spans="1:7">
      <c r="A4011" s="289" t="s">
        <v>7405</v>
      </c>
      <c r="B4011" s="290"/>
      <c r="C4011" s="289" t="s">
        <v>7406</v>
      </c>
      <c r="D4011" s="291" t="s">
        <v>13</v>
      </c>
      <c r="E4011" s="292">
        <v>6.56</v>
      </c>
      <c r="F4011" s="293">
        <v>7.86</v>
      </c>
      <c r="G4011" s="293">
        <v>14.42</v>
      </c>
    </row>
    <row r="4012" spans="1:7">
      <c r="A4012" s="289" t="s">
        <v>7407</v>
      </c>
      <c r="B4012" s="290"/>
      <c r="C4012" s="289" t="s">
        <v>7408</v>
      </c>
      <c r="D4012" s="291" t="s">
        <v>13</v>
      </c>
      <c r="E4012" s="292">
        <v>10.6</v>
      </c>
      <c r="F4012" s="293">
        <v>7.86</v>
      </c>
      <c r="G4012" s="293">
        <v>18.46</v>
      </c>
    </row>
    <row r="4013" spans="1:7">
      <c r="A4013" s="289" t="s">
        <v>7409</v>
      </c>
      <c r="B4013" s="290"/>
      <c r="C4013" s="289" t="s">
        <v>7410</v>
      </c>
      <c r="D4013" s="291" t="s">
        <v>13</v>
      </c>
      <c r="E4013" s="292">
        <v>9.19</v>
      </c>
      <c r="F4013" s="293">
        <v>7.86</v>
      </c>
      <c r="G4013" s="293">
        <v>17.05</v>
      </c>
    </row>
    <row r="4014" spans="1:7">
      <c r="A4014" s="289" t="s">
        <v>7411</v>
      </c>
      <c r="B4014" s="290"/>
      <c r="C4014" s="289" t="s">
        <v>7412</v>
      </c>
      <c r="D4014" s="291" t="s">
        <v>13</v>
      </c>
      <c r="E4014" s="292">
        <v>24.37</v>
      </c>
      <c r="F4014" s="293">
        <v>13.33</v>
      </c>
      <c r="G4014" s="293">
        <v>37.700000000000003</v>
      </c>
    </row>
    <row r="4015" spans="1:7">
      <c r="A4015" s="289" t="s">
        <v>7413</v>
      </c>
      <c r="B4015" s="290"/>
      <c r="C4015" s="289" t="s">
        <v>7414</v>
      </c>
      <c r="D4015" s="291" t="s">
        <v>13</v>
      </c>
      <c r="E4015" s="292">
        <v>9.1999999999999993</v>
      </c>
      <c r="F4015" s="293">
        <v>6.86</v>
      </c>
      <c r="G4015" s="293">
        <v>16.059999999999999</v>
      </c>
    </row>
    <row r="4016" spans="1:7">
      <c r="A4016" s="289" t="s">
        <v>7415</v>
      </c>
      <c r="B4016" s="290"/>
      <c r="C4016" s="289" t="s">
        <v>7416</v>
      </c>
      <c r="D4016" s="291" t="s">
        <v>13</v>
      </c>
      <c r="E4016" s="292">
        <v>92.83</v>
      </c>
      <c r="F4016" s="293">
        <v>24.11</v>
      </c>
      <c r="G4016" s="293">
        <v>116.94</v>
      </c>
    </row>
    <row r="4017" spans="1:7">
      <c r="A4017" s="280" t="s">
        <v>8226</v>
      </c>
      <c r="B4017" s="281" t="s">
        <v>8227</v>
      </c>
      <c r="C4017" s="284"/>
      <c r="D4017" s="283"/>
      <c r="E4017" s="295"/>
      <c r="F4017" s="295"/>
      <c r="G4017" s="295"/>
    </row>
    <row r="4018" spans="1:7">
      <c r="A4018" s="285" t="s">
        <v>8228</v>
      </c>
      <c r="B4018" s="286" t="s">
        <v>8229</v>
      </c>
      <c r="C4018" s="287"/>
      <c r="D4018" s="288"/>
      <c r="E4018" s="294"/>
      <c r="F4018" s="294"/>
      <c r="G4018" s="294"/>
    </row>
    <row r="4019" spans="1:7">
      <c r="A4019" s="289" t="s">
        <v>8230</v>
      </c>
      <c r="B4019" s="290"/>
      <c r="C4019" s="289" t="s">
        <v>8231</v>
      </c>
      <c r="D4019" s="291" t="s">
        <v>56</v>
      </c>
      <c r="E4019" s="292">
        <v>104.73</v>
      </c>
      <c r="F4019" s="293">
        <v>15.57</v>
      </c>
      <c r="G4019" s="293">
        <v>120.3</v>
      </c>
    </row>
    <row r="4020" spans="1:7">
      <c r="A4020" s="289" t="s">
        <v>8232</v>
      </c>
      <c r="B4020" s="290"/>
      <c r="C4020" s="289" t="s">
        <v>8048</v>
      </c>
      <c r="D4020" s="291" t="s">
        <v>56</v>
      </c>
      <c r="E4020" s="292">
        <v>156.57</v>
      </c>
      <c r="F4020" s="293">
        <v>24.75</v>
      </c>
      <c r="G4020" s="293">
        <v>181.32</v>
      </c>
    </row>
    <row r="4021" spans="1:7">
      <c r="A4021" s="289" t="s">
        <v>8233</v>
      </c>
      <c r="B4021" s="290"/>
      <c r="C4021" s="289" t="s">
        <v>8049</v>
      </c>
      <c r="D4021" s="291" t="s">
        <v>56</v>
      </c>
      <c r="E4021" s="292">
        <v>297.22000000000003</v>
      </c>
      <c r="F4021" s="293">
        <v>59.97</v>
      </c>
      <c r="G4021" s="293">
        <v>357.19</v>
      </c>
    </row>
    <row r="4022" spans="1:7">
      <c r="A4022" s="289" t="s">
        <v>8234</v>
      </c>
      <c r="B4022" s="290"/>
      <c r="C4022" s="289" t="s">
        <v>8235</v>
      </c>
      <c r="D4022" s="291" t="s">
        <v>81</v>
      </c>
      <c r="E4022" s="292">
        <v>237.51</v>
      </c>
      <c r="F4022" s="293">
        <v>9.81</v>
      </c>
      <c r="G4022" s="293">
        <v>247.32</v>
      </c>
    </row>
    <row r="4023" spans="1:7">
      <c r="A4023" s="289" t="s">
        <v>8236</v>
      </c>
      <c r="B4023" s="290"/>
      <c r="C4023" s="289" t="s">
        <v>8237</v>
      </c>
      <c r="D4023" s="291" t="s">
        <v>262</v>
      </c>
      <c r="E4023" s="292">
        <v>9831.11</v>
      </c>
      <c r="F4023" s="293">
        <v>0</v>
      </c>
      <c r="G4023" s="293">
        <v>9831.11</v>
      </c>
    </row>
    <row r="4024" spans="1:7">
      <c r="A4024" s="285" t="s">
        <v>8238</v>
      </c>
      <c r="B4024" s="286" t="s">
        <v>8239</v>
      </c>
      <c r="C4024" s="287"/>
      <c r="D4024" s="288"/>
      <c r="E4024" s="294"/>
      <c r="F4024" s="294"/>
      <c r="G4024" s="294"/>
    </row>
    <row r="4025" spans="1:7">
      <c r="A4025" s="289" t="s">
        <v>8240</v>
      </c>
      <c r="B4025" s="290"/>
      <c r="C4025" s="289" t="s">
        <v>8241</v>
      </c>
      <c r="D4025" s="291" t="s">
        <v>56</v>
      </c>
      <c r="E4025" s="292">
        <v>48.48</v>
      </c>
      <c r="F4025" s="293">
        <v>0</v>
      </c>
      <c r="G4025" s="293">
        <v>48.48</v>
      </c>
    </row>
    <row r="4026" spans="1:7">
      <c r="A4026" s="289" t="s">
        <v>8242</v>
      </c>
      <c r="B4026" s="290"/>
      <c r="C4026" s="289" t="s">
        <v>7440</v>
      </c>
      <c r="D4026" s="291" t="s">
        <v>56</v>
      </c>
      <c r="E4026" s="292">
        <v>25.02</v>
      </c>
      <c r="F4026" s="293">
        <v>0</v>
      </c>
      <c r="G4026" s="293">
        <v>25.02</v>
      </c>
    </row>
    <row r="4027" spans="1:7" ht="25.5">
      <c r="A4027" s="289" t="s">
        <v>8243</v>
      </c>
      <c r="B4027" s="290"/>
      <c r="C4027" s="289" t="s">
        <v>8244</v>
      </c>
      <c r="D4027" s="291" t="s">
        <v>56</v>
      </c>
      <c r="E4027" s="292">
        <v>140.58000000000001</v>
      </c>
      <c r="F4027" s="293">
        <v>0</v>
      </c>
      <c r="G4027" s="293">
        <v>140.58000000000001</v>
      </c>
    </row>
    <row r="4028" spans="1:7" ht="25.5">
      <c r="A4028" s="289" t="s">
        <v>8245</v>
      </c>
      <c r="B4028" s="290"/>
      <c r="C4028" s="289" t="s">
        <v>8121</v>
      </c>
      <c r="D4028" s="291" t="s">
        <v>56</v>
      </c>
      <c r="E4028" s="292">
        <v>175.73</v>
      </c>
      <c r="F4028" s="293">
        <v>0</v>
      </c>
      <c r="G4028" s="293">
        <v>175.73</v>
      </c>
    </row>
    <row r="4029" spans="1:7" ht="25.5">
      <c r="A4029" s="289" t="s">
        <v>8246</v>
      </c>
      <c r="B4029" s="290"/>
      <c r="C4029" s="289" t="s">
        <v>8247</v>
      </c>
      <c r="D4029" s="291" t="s">
        <v>56</v>
      </c>
      <c r="E4029" s="292">
        <v>58.79</v>
      </c>
      <c r="F4029" s="293">
        <v>0</v>
      </c>
      <c r="G4029" s="293">
        <v>58.79</v>
      </c>
    </row>
    <row r="4030" spans="1:7" ht="25.5">
      <c r="A4030" s="289" t="s">
        <v>8248</v>
      </c>
      <c r="B4030" s="290"/>
      <c r="C4030" s="289" t="s">
        <v>8249</v>
      </c>
      <c r="D4030" s="291" t="s">
        <v>56</v>
      </c>
      <c r="E4030" s="292">
        <v>87.32</v>
      </c>
      <c r="F4030" s="293">
        <v>0</v>
      </c>
      <c r="G4030" s="293">
        <v>87.32</v>
      </c>
    </row>
    <row r="4031" spans="1:7" ht="25.5">
      <c r="A4031" s="289" t="s">
        <v>8250</v>
      </c>
      <c r="B4031" s="290"/>
      <c r="C4031" s="289" t="s">
        <v>8251</v>
      </c>
      <c r="D4031" s="291" t="s">
        <v>56</v>
      </c>
      <c r="E4031" s="292">
        <v>100.39</v>
      </c>
      <c r="F4031" s="293">
        <v>0</v>
      </c>
      <c r="G4031" s="293">
        <v>100.39</v>
      </c>
    </row>
    <row r="4032" spans="1:7">
      <c r="A4032" s="289" t="s">
        <v>8252</v>
      </c>
      <c r="B4032" s="290"/>
      <c r="C4032" s="289" t="s">
        <v>8122</v>
      </c>
      <c r="D4032" s="291" t="s">
        <v>56</v>
      </c>
      <c r="E4032" s="292">
        <v>164.25</v>
      </c>
      <c r="F4032" s="293">
        <v>0</v>
      </c>
      <c r="G4032" s="293">
        <v>164.25</v>
      </c>
    </row>
    <row r="4033" spans="1:7">
      <c r="A4033" s="289" t="s">
        <v>8253</v>
      </c>
      <c r="B4033" s="290"/>
      <c r="C4033" s="289" t="s">
        <v>8120</v>
      </c>
      <c r="D4033" s="291" t="s">
        <v>56</v>
      </c>
      <c r="E4033" s="292">
        <v>159.72</v>
      </c>
      <c r="F4033" s="293">
        <v>0</v>
      </c>
      <c r="G4033" s="293">
        <v>159.72</v>
      </c>
    </row>
    <row r="4034" spans="1:7">
      <c r="A4034" s="289" t="s">
        <v>8254</v>
      </c>
      <c r="B4034" s="290"/>
      <c r="C4034" s="289" t="s">
        <v>8119</v>
      </c>
      <c r="D4034" s="291" t="s">
        <v>56</v>
      </c>
      <c r="E4034" s="292">
        <v>48.16</v>
      </c>
      <c r="F4034" s="293">
        <v>0</v>
      </c>
      <c r="G4034" s="293">
        <v>48.16</v>
      </c>
    </row>
    <row r="4035" spans="1:7">
      <c r="A4035" s="285" t="s">
        <v>8255</v>
      </c>
      <c r="B4035" s="286" t="s">
        <v>8256</v>
      </c>
      <c r="C4035" s="287"/>
      <c r="D4035" s="288"/>
      <c r="E4035" s="294"/>
      <c r="F4035" s="294"/>
      <c r="G4035" s="294"/>
    </row>
    <row r="4036" spans="1:7" ht="25.5">
      <c r="A4036" s="289" t="s">
        <v>8257</v>
      </c>
      <c r="B4036" s="290"/>
      <c r="C4036" s="289" t="s">
        <v>8258</v>
      </c>
      <c r="D4036" s="291" t="s">
        <v>56</v>
      </c>
      <c r="E4036" s="292">
        <v>707.53</v>
      </c>
      <c r="F4036" s="293">
        <v>17.739999999999998</v>
      </c>
      <c r="G4036" s="293">
        <v>725.27</v>
      </c>
    </row>
    <row r="4037" spans="1:7" ht="25.5">
      <c r="A4037" s="289" t="s">
        <v>8259</v>
      </c>
      <c r="B4037" s="290"/>
      <c r="C4037" s="289" t="s">
        <v>8260</v>
      </c>
      <c r="D4037" s="291" t="s">
        <v>56</v>
      </c>
      <c r="E4037" s="292">
        <v>760.07</v>
      </c>
      <c r="F4037" s="293">
        <v>17.73</v>
      </c>
      <c r="G4037" s="293">
        <v>777.8</v>
      </c>
    </row>
    <row r="4038" spans="1:7" ht="25.5">
      <c r="A4038" s="289" t="s">
        <v>8261</v>
      </c>
      <c r="B4038" s="290"/>
      <c r="C4038" s="289" t="s">
        <v>8262</v>
      </c>
      <c r="D4038" s="291" t="s">
        <v>56</v>
      </c>
      <c r="E4038" s="292">
        <v>956.73</v>
      </c>
      <c r="F4038" s="293">
        <v>17.73</v>
      </c>
      <c r="G4038" s="293">
        <v>974.46</v>
      </c>
    </row>
    <row r="4039" spans="1:7" ht="25.5">
      <c r="A4039" s="289" t="s">
        <v>8263</v>
      </c>
      <c r="B4039" s="290"/>
      <c r="C4039" s="289" t="s">
        <v>8264</v>
      </c>
      <c r="D4039" s="291" t="s">
        <v>56</v>
      </c>
      <c r="E4039" s="292">
        <v>1009.76</v>
      </c>
      <c r="F4039" s="293">
        <v>17.73</v>
      </c>
      <c r="G4039" s="293">
        <v>1027.49</v>
      </c>
    </row>
    <row r="4040" spans="1:7" ht="25.5">
      <c r="A4040" s="289" t="s">
        <v>8265</v>
      </c>
      <c r="B4040" s="290"/>
      <c r="C4040" s="289" t="s">
        <v>8266</v>
      </c>
      <c r="D4040" s="291" t="s">
        <v>56</v>
      </c>
      <c r="E4040" s="292">
        <v>1140.57</v>
      </c>
      <c r="F4040" s="293">
        <v>17.73</v>
      </c>
      <c r="G4040" s="293">
        <v>1158.3</v>
      </c>
    </row>
    <row r="4041" spans="1:7" ht="25.5">
      <c r="A4041" s="289" t="s">
        <v>8267</v>
      </c>
      <c r="B4041" s="290"/>
      <c r="C4041" s="289" t="s">
        <v>8268</v>
      </c>
      <c r="D4041" s="291" t="s">
        <v>56</v>
      </c>
      <c r="E4041" s="292">
        <v>699.05</v>
      </c>
      <c r="F4041" s="293">
        <v>26.6</v>
      </c>
      <c r="G4041" s="293">
        <v>725.65</v>
      </c>
    </row>
    <row r="4042" spans="1:7" ht="25.5">
      <c r="A4042" s="289" t="s">
        <v>8269</v>
      </c>
      <c r="B4042" s="290"/>
      <c r="C4042" s="289" t="s">
        <v>8270</v>
      </c>
      <c r="D4042" s="291" t="s">
        <v>56</v>
      </c>
      <c r="E4042" s="292">
        <v>748.24</v>
      </c>
      <c r="F4042" s="293">
        <v>26.6</v>
      </c>
      <c r="G4042" s="293">
        <v>774.84</v>
      </c>
    </row>
    <row r="4043" spans="1:7" ht="25.5">
      <c r="A4043" s="289" t="s">
        <v>8271</v>
      </c>
      <c r="B4043" s="290"/>
      <c r="C4043" s="289" t="s">
        <v>8272</v>
      </c>
      <c r="D4043" s="291" t="s">
        <v>56</v>
      </c>
      <c r="E4043" s="292">
        <v>812.89</v>
      </c>
      <c r="F4043" s="293">
        <v>26.6</v>
      </c>
      <c r="G4043" s="293">
        <v>839.49</v>
      </c>
    </row>
    <row r="4044" spans="1:7">
      <c r="A4044" s="285" t="s">
        <v>8273</v>
      </c>
      <c r="B4044" s="286" t="s">
        <v>8274</v>
      </c>
      <c r="C4044" s="287"/>
      <c r="D4044" s="288"/>
      <c r="E4044" s="294"/>
      <c r="F4044" s="294"/>
      <c r="G4044" s="294"/>
    </row>
    <row r="4045" spans="1:7">
      <c r="A4045" s="289" t="s">
        <v>8275</v>
      </c>
      <c r="B4045" s="290"/>
      <c r="C4045" s="289" t="s">
        <v>8276</v>
      </c>
      <c r="D4045" s="291" t="s">
        <v>13</v>
      </c>
      <c r="E4045" s="292">
        <v>559.23</v>
      </c>
      <c r="F4045" s="293">
        <v>77.45</v>
      </c>
      <c r="G4045" s="293">
        <v>636.67999999999995</v>
      </c>
    </row>
    <row r="4046" spans="1:7">
      <c r="A4046" s="289" t="s">
        <v>8277</v>
      </c>
      <c r="B4046" s="290"/>
      <c r="C4046" s="289" t="s">
        <v>8278</v>
      </c>
      <c r="D4046" s="291" t="s">
        <v>13</v>
      </c>
      <c r="E4046" s="292">
        <v>1301.57</v>
      </c>
      <c r="F4046" s="293">
        <v>77.45</v>
      </c>
      <c r="G4046" s="293">
        <v>1379.02</v>
      </c>
    </row>
    <row r="4047" spans="1:7">
      <c r="A4047" s="289" t="s">
        <v>8279</v>
      </c>
      <c r="B4047" s="290"/>
      <c r="C4047" s="289" t="s">
        <v>8280</v>
      </c>
      <c r="D4047" s="291" t="s">
        <v>13</v>
      </c>
      <c r="E4047" s="292">
        <v>2156.96</v>
      </c>
      <c r="F4047" s="293">
        <v>132.46</v>
      </c>
      <c r="G4047" s="293">
        <v>2289.42</v>
      </c>
    </row>
    <row r="4048" spans="1:7">
      <c r="A4048" s="289" t="s">
        <v>8281</v>
      </c>
      <c r="B4048" s="290"/>
      <c r="C4048" s="289" t="s">
        <v>8282</v>
      </c>
      <c r="D4048" s="291" t="s">
        <v>13</v>
      </c>
      <c r="E4048" s="292">
        <v>2390.0300000000002</v>
      </c>
      <c r="F4048" s="293">
        <v>77.45</v>
      </c>
      <c r="G4048" s="293">
        <v>2467.48</v>
      </c>
    </row>
    <row r="4049" spans="1:7">
      <c r="A4049" s="289" t="s">
        <v>8283</v>
      </c>
      <c r="B4049" s="290"/>
      <c r="C4049" s="289" t="s">
        <v>8284</v>
      </c>
      <c r="D4049" s="291" t="s">
        <v>13</v>
      </c>
      <c r="E4049" s="292">
        <v>1174.28</v>
      </c>
      <c r="F4049" s="293">
        <v>48.21</v>
      </c>
      <c r="G4049" s="293">
        <v>1222.49</v>
      </c>
    </row>
    <row r="4050" spans="1:7">
      <c r="A4050" s="289" t="s">
        <v>8285</v>
      </c>
      <c r="B4050" s="290"/>
      <c r="C4050" s="289" t="s">
        <v>8286</v>
      </c>
      <c r="D4050" s="291" t="s">
        <v>13</v>
      </c>
      <c r="E4050" s="292">
        <v>862.77</v>
      </c>
      <c r="F4050" s="293">
        <v>77.45</v>
      </c>
      <c r="G4050" s="293">
        <v>940.22</v>
      </c>
    </row>
    <row r="4051" spans="1:7">
      <c r="A4051" s="289" t="s">
        <v>8287</v>
      </c>
      <c r="B4051" s="290"/>
      <c r="C4051" s="289" t="s">
        <v>8288</v>
      </c>
      <c r="D4051" s="291" t="s">
        <v>13</v>
      </c>
      <c r="E4051" s="292">
        <v>1439.15</v>
      </c>
      <c r="F4051" s="293">
        <v>77.45</v>
      </c>
      <c r="G4051" s="293">
        <v>1516.6</v>
      </c>
    </row>
    <row r="4052" spans="1:7">
      <c r="A4052" s="285" t="s">
        <v>8289</v>
      </c>
      <c r="B4052" s="286" t="s">
        <v>8290</v>
      </c>
      <c r="C4052" s="287"/>
      <c r="D4052" s="288"/>
      <c r="E4052" s="294"/>
      <c r="F4052" s="294"/>
      <c r="G4052" s="294"/>
    </row>
    <row r="4053" spans="1:7">
      <c r="A4053" s="289" t="s">
        <v>8291</v>
      </c>
      <c r="B4053" s="290"/>
      <c r="C4053" s="289" t="s">
        <v>8123</v>
      </c>
      <c r="D4053" s="291" t="s">
        <v>13</v>
      </c>
      <c r="E4053" s="292">
        <v>256.88</v>
      </c>
      <c r="F4053" s="293">
        <v>16.3</v>
      </c>
      <c r="G4053" s="293">
        <v>273.18</v>
      </c>
    </row>
    <row r="4054" spans="1:7">
      <c r="A4054" s="289" t="s">
        <v>8292</v>
      </c>
      <c r="B4054" s="290"/>
      <c r="C4054" s="289" t="s">
        <v>8124</v>
      </c>
      <c r="D4054" s="291" t="s">
        <v>13</v>
      </c>
      <c r="E4054" s="292">
        <v>3108.59</v>
      </c>
      <c r="F4054" s="293">
        <v>36.229999999999997</v>
      </c>
      <c r="G4054" s="293">
        <v>3144.82</v>
      </c>
    </row>
    <row r="4055" spans="1:7">
      <c r="A4055" s="289" t="s">
        <v>8293</v>
      </c>
      <c r="B4055" s="290"/>
      <c r="C4055" s="289" t="s">
        <v>8294</v>
      </c>
      <c r="D4055" s="291" t="s">
        <v>13</v>
      </c>
      <c r="E4055" s="292">
        <v>1318.41</v>
      </c>
      <c r="F4055" s="293">
        <v>24.11</v>
      </c>
      <c r="G4055" s="293">
        <v>1342.52</v>
      </c>
    </row>
    <row r="4056" spans="1:7">
      <c r="A4056" s="289" t="s">
        <v>8295</v>
      </c>
      <c r="B4056" s="290"/>
      <c r="C4056" s="289" t="s">
        <v>8296</v>
      </c>
      <c r="D4056" s="291" t="s">
        <v>13</v>
      </c>
      <c r="E4056" s="292">
        <v>1346.25</v>
      </c>
      <c r="F4056" s="293">
        <v>412.4</v>
      </c>
      <c r="G4056" s="293">
        <v>1758.65</v>
      </c>
    </row>
    <row r="4057" spans="1:7">
      <c r="A4057" s="289" t="s">
        <v>8297</v>
      </c>
      <c r="B4057" s="290"/>
      <c r="C4057" s="289" t="s">
        <v>8298</v>
      </c>
      <c r="D4057" s="291" t="s">
        <v>13</v>
      </c>
      <c r="E4057" s="292">
        <v>4118.6499999999996</v>
      </c>
      <c r="F4057" s="293">
        <v>480.94</v>
      </c>
      <c r="G4057" s="293">
        <v>4599.59</v>
      </c>
    </row>
    <row r="4058" spans="1:7">
      <c r="A4058" s="285" t="s">
        <v>8299</v>
      </c>
      <c r="B4058" s="286" t="s">
        <v>8300</v>
      </c>
      <c r="C4058" s="287"/>
      <c r="D4058" s="288"/>
      <c r="E4058" s="294"/>
      <c r="F4058" s="294"/>
      <c r="G4058" s="294"/>
    </row>
    <row r="4059" spans="1:7">
      <c r="A4059" s="289" t="s">
        <v>8301</v>
      </c>
      <c r="B4059" s="290"/>
      <c r="C4059" s="289" t="s">
        <v>8140</v>
      </c>
      <c r="D4059" s="291" t="s">
        <v>13</v>
      </c>
      <c r="E4059" s="292">
        <v>61.03</v>
      </c>
      <c r="F4059" s="293">
        <v>7.85</v>
      </c>
      <c r="G4059" s="293">
        <v>68.88</v>
      </c>
    </row>
    <row r="4060" spans="1:7">
      <c r="A4060" s="289" t="s">
        <v>8302</v>
      </c>
      <c r="B4060" s="290"/>
      <c r="C4060" s="289" t="s">
        <v>8134</v>
      </c>
      <c r="D4060" s="291" t="s">
        <v>13</v>
      </c>
      <c r="E4060" s="292">
        <v>15.74</v>
      </c>
      <c r="F4060" s="293">
        <v>5.89</v>
      </c>
      <c r="G4060" s="293">
        <v>21.63</v>
      </c>
    </row>
    <row r="4061" spans="1:7">
      <c r="A4061" s="289" t="s">
        <v>8303</v>
      </c>
      <c r="B4061" s="290"/>
      <c r="C4061" s="289" t="s">
        <v>8130</v>
      </c>
      <c r="D4061" s="291" t="s">
        <v>13</v>
      </c>
      <c r="E4061" s="292">
        <v>8.58</v>
      </c>
      <c r="F4061" s="293">
        <v>5.89</v>
      </c>
      <c r="G4061" s="293">
        <v>14.47</v>
      </c>
    </row>
    <row r="4062" spans="1:7">
      <c r="A4062" s="289" t="s">
        <v>8304</v>
      </c>
      <c r="B4062" s="290"/>
      <c r="C4062" s="289" t="s">
        <v>8126</v>
      </c>
      <c r="D4062" s="291" t="s">
        <v>13</v>
      </c>
      <c r="E4062" s="292">
        <v>7.56</v>
      </c>
      <c r="F4062" s="293">
        <v>5.89</v>
      </c>
      <c r="G4062" s="293">
        <v>13.45</v>
      </c>
    </row>
    <row r="4063" spans="1:7">
      <c r="A4063" s="289" t="s">
        <v>8305</v>
      </c>
      <c r="B4063" s="290"/>
      <c r="C4063" s="289" t="s">
        <v>8132</v>
      </c>
      <c r="D4063" s="291" t="s">
        <v>13</v>
      </c>
      <c r="E4063" s="292">
        <v>8.99</v>
      </c>
      <c r="F4063" s="293">
        <v>5.89</v>
      </c>
      <c r="G4063" s="293">
        <v>14.88</v>
      </c>
    </row>
    <row r="4064" spans="1:7">
      <c r="A4064" s="289" t="s">
        <v>8306</v>
      </c>
      <c r="B4064" s="290"/>
      <c r="C4064" s="289" t="s">
        <v>8128</v>
      </c>
      <c r="D4064" s="291" t="s">
        <v>13</v>
      </c>
      <c r="E4064" s="292">
        <v>7.73</v>
      </c>
      <c r="F4064" s="293">
        <v>5.89</v>
      </c>
      <c r="G4064" s="293">
        <v>13.62</v>
      </c>
    </row>
    <row r="4065" spans="1:7">
      <c r="A4065" s="289" t="s">
        <v>8307</v>
      </c>
      <c r="B4065" s="290"/>
      <c r="C4065" s="289" t="s">
        <v>8138</v>
      </c>
      <c r="D4065" s="291" t="s">
        <v>13</v>
      </c>
      <c r="E4065" s="292">
        <v>25.69</v>
      </c>
      <c r="F4065" s="293">
        <v>6.59</v>
      </c>
      <c r="G4065" s="293">
        <v>32.28</v>
      </c>
    </row>
    <row r="4066" spans="1:7">
      <c r="A4066" s="289" t="s">
        <v>8308</v>
      </c>
      <c r="B4066" s="290"/>
      <c r="C4066" s="289" t="s">
        <v>8136</v>
      </c>
      <c r="D4066" s="291" t="s">
        <v>13</v>
      </c>
      <c r="E4066" s="292">
        <v>24.7</v>
      </c>
      <c r="F4066" s="293">
        <v>6.59</v>
      </c>
      <c r="G4066" s="293">
        <v>31.29</v>
      </c>
    </row>
    <row r="4067" spans="1:7">
      <c r="A4067" s="280" t="s">
        <v>7417</v>
      </c>
      <c r="B4067" s="281" t="s">
        <v>7418</v>
      </c>
      <c r="C4067" s="284"/>
      <c r="D4067" s="283"/>
      <c r="E4067" s="295"/>
      <c r="F4067" s="295"/>
      <c r="G4067" s="295"/>
    </row>
    <row r="4068" spans="1:7">
      <c r="A4068" s="285" t="s">
        <v>7419</v>
      </c>
      <c r="B4068" s="286" t="s">
        <v>7420</v>
      </c>
      <c r="C4068" s="287"/>
      <c r="D4068" s="288"/>
      <c r="E4068" s="294"/>
      <c r="F4068" s="294"/>
      <c r="G4068" s="294"/>
    </row>
    <row r="4069" spans="1:7">
      <c r="A4069" s="289" t="s">
        <v>7421</v>
      </c>
      <c r="B4069" s="290"/>
      <c r="C4069" s="289" t="s">
        <v>7422</v>
      </c>
      <c r="D4069" s="291" t="s">
        <v>56</v>
      </c>
      <c r="E4069" s="292">
        <v>6689.36</v>
      </c>
      <c r="F4069" s="293">
        <v>61.82</v>
      </c>
      <c r="G4069" s="293">
        <v>6751.18</v>
      </c>
    </row>
    <row r="4070" spans="1:7">
      <c r="A4070" s="289" t="s">
        <v>8114</v>
      </c>
      <c r="B4070" s="290"/>
      <c r="C4070" s="289" t="s">
        <v>8115</v>
      </c>
      <c r="D4070" s="291" t="s">
        <v>56</v>
      </c>
      <c r="E4070" s="292">
        <v>384.36</v>
      </c>
      <c r="F4070" s="293">
        <v>61.82</v>
      </c>
      <c r="G4070" s="293">
        <v>446.18</v>
      </c>
    </row>
    <row r="4071" spans="1:7">
      <c r="A4071" s="289" t="s">
        <v>7423</v>
      </c>
      <c r="B4071" s="290"/>
      <c r="C4071" s="289" t="s">
        <v>7424</v>
      </c>
      <c r="D4071" s="291" t="s">
        <v>56</v>
      </c>
      <c r="E4071" s="292">
        <v>946.56</v>
      </c>
      <c r="F4071" s="293">
        <v>61.82</v>
      </c>
      <c r="G4071" s="293">
        <v>1008.38</v>
      </c>
    </row>
    <row r="4072" spans="1:7" ht="25.5">
      <c r="A4072" s="289" t="s">
        <v>7425</v>
      </c>
      <c r="B4072" s="290"/>
      <c r="C4072" s="289" t="s">
        <v>8116</v>
      </c>
      <c r="D4072" s="291" t="s">
        <v>13</v>
      </c>
      <c r="E4072" s="292">
        <v>7.22</v>
      </c>
      <c r="F4072" s="293">
        <v>4.49</v>
      </c>
      <c r="G4072" s="293">
        <v>11.71</v>
      </c>
    </row>
    <row r="4073" spans="1:7" ht="25.5">
      <c r="A4073" s="289" t="s">
        <v>7426</v>
      </c>
      <c r="B4073" s="290"/>
      <c r="C4073" s="289" t="s">
        <v>8117</v>
      </c>
      <c r="D4073" s="291" t="s">
        <v>13</v>
      </c>
      <c r="E4073" s="292">
        <v>5.57</v>
      </c>
      <c r="F4073" s="293">
        <v>4.49</v>
      </c>
      <c r="G4073" s="293">
        <v>10.06</v>
      </c>
    </row>
    <row r="4074" spans="1:7" ht="25.5">
      <c r="A4074" s="289" t="s">
        <v>7427</v>
      </c>
      <c r="B4074" s="290"/>
      <c r="C4074" s="289" t="s">
        <v>8118</v>
      </c>
      <c r="D4074" s="291" t="s">
        <v>13</v>
      </c>
      <c r="E4074" s="292">
        <v>7.03</v>
      </c>
      <c r="F4074" s="293">
        <v>4.49</v>
      </c>
      <c r="G4074" s="293">
        <v>11.52</v>
      </c>
    </row>
    <row r="4075" spans="1:7">
      <c r="A4075" s="289" t="s">
        <v>7428</v>
      </c>
      <c r="B4075" s="290"/>
      <c r="C4075" s="289" t="s">
        <v>7429</v>
      </c>
      <c r="D4075" s="291" t="s">
        <v>13</v>
      </c>
      <c r="E4075" s="292">
        <v>6.71</v>
      </c>
      <c r="F4075" s="293">
        <v>4.49</v>
      </c>
      <c r="G4075" s="293">
        <v>11.2</v>
      </c>
    </row>
    <row r="4076" spans="1:7">
      <c r="A4076" s="289" t="s">
        <v>7430</v>
      </c>
      <c r="B4076" s="290"/>
      <c r="C4076" s="289" t="s">
        <v>7431</v>
      </c>
      <c r="D4076" s="291" t="s">
        <v>13</v>
      </c>
      <c r="E4076" s="292">
        <v>6.57</v>
      </c>
      <c r="F4076" s="293">
        <v>4.49</v>
      </c>
      <c r="G4076" s="293">
        <v>11.06</v>
      </c>
    </row>
    <row r="4077" spans="1:7">
      <c r="A4077" s="289" t="s">
        <v>7432</v>
      </c>
      <c r="B4077" s="290"/>
      <c r="C4077" s="289" t="s">
        <v>7433</v>
      </c>
      <c r="D4077" s="291" t="s">
        <v>13</v>
      </c>
      <c r="E4077" s="292">
        <v>6.13</v>
      </c>
      <c r="F4077" s="293">
        <v>4.49</v>
      </c>
      <c r="G4077" s="293">
        <v>10.62</v>
      </c>
    </row>
    <row r="4078" spans="1:7">
      <c r="A4078" s="289" t="s">
        <v>7434</v>
      </c>
      <c r="B4078" s="290"/>
      <c r="C4078" s="289" t="s">
        <v>7435</v>
      </c>
      <c r="D4078" s="291" t="s">
        <v>13</v>
      </c>
      <c r="E4078" s="292">
        <v>166.7</v>
      </c>
      <c r="F4078" s="293">
        <v>2.5499999999999998</v>
      </c>
      <c r="G4078" s="293">
        <v>169.25</v>
      </c>
    </row>
    <row r="4079" spans="1:7">
      <c r="A4079" s="285" t="s">
        <v>7436</v>
      </c>
      <c r="B4079" s="286" t="s">
        <v>7437</v>
      </c>
      <c r="C4079" s="287"/>
      <c r="D4079" s="288"/>
      <c r="E4079" s="294"/>
      <c r="F4079" s="294"/>
      <c r="G4079" s="294"/>
    </row>
    <row r="4080" spans="1:7">
      <c r="A4080" s="289" t="s">
        <v>7438</v>
      </c>
      <c r="B4080" s="290"/>
      <c r="C4080" s="289" t="s">
        <v>7439</v>
      </c>
      <c r="D4080" s="291" t="s">
        <v>13</v>
      </c>
      <c r="E4080" s="292">
        <v>7.45</v>
      </c>
      <c r="F4080" s="293">
        <v>35.950000000000003</v>
      </c>
      <c r="G4080" s="293">
        <v>43.4</v>
      </c>
    </row>
    <row r="4081" spans="1:7">
      <c r="A4081" s="285" t="s">
        <v>7441</v>
      </c>
      <c r="B4081" s="286" t="s">
        <v>7442</v>
      </c>
      <c r="C4081" s="287"/>
      <c r="D4081" s="288"/>
      <c r="E4081" s="294"/>
      <c r="F4081" s="294"/>
      <c r="G4081" s="294"/>
    </row>
    <row r="4082" spans="1:7" ht="25.5">
      <c r="A4082" s="289" t="s">
        <v>7443</v>
      </c>
      <c r="B4082" s="290"/>
      <c r="C4082" s="289" t="s">
        <v>7444</v>
      </c>
      <c r="D4082" s="291" t="s">
        <v>13</v>
      </c>
      <c r="E4082" s="292">
        <v>82</v>
      </c>
      <c r="F4082" s="293">
        <v>5.26</v>
      </c>
      <c r="G4082" s="293">
        <v>87.26</v>
      </c>
    </row>
    <row r="4083" spans="1:7" ht="25.5">
      <c r="A4083" s="289" t="s">
        <v>7445</v>
      </c>
      <c r="B4083" s="290"/>
      <c r="C4083" s="289" t="s">
        <v>7446</v>
      </c>
      <c r="D4083" s="291" t="s">
        <v>13</v>
      </c>
      <c r="E4083" s="292">
        <v>26.88</v>
      </c>
      <c r="F4083" s="293">
        <v>1.08</v>
      </c>
      <c r="G4083" s="293">
        <v>27.96</v>
      </c>
    </row>
    <row r="4084" spans="1:7">
      <c r="A4084" s="289" t="s">
        <v>7447</v>
      </c>
      <c r="B4084" s="290"/>
      <c r="C4084" s="289" t="s">
        <v>7448</v>
      </c>
      <c r="D4084" s="291" t="s">
        <v>56</v>
      </c>
      <c r="E4084" s="292">
        <v>41.24</v>
      </c>
      <c r="F4084" s="293">
        <v>0</v>
      </c>
      <c r="G4084" s="293">
        <v>41.24</v>
      </c>
    </row>
    <row r="4085" spans="1:7">
      <c r="A4085" s="289" t="s">
        <v>7449</v>
      </c>
      <c r="B4085" s="290"/>
      <c r="C4085" s="289" t="s">
        <v>7450</v>
      </c>
      <c r="D4085" s="291" t="s">
        <v>495</v>
      </c>
      <c r="E4085" s="292">
        <v>15.98</v>
      </c>
      <c r="F4085" s="293">
        <v>0</v>
      </c>
      <c r="G4085" s="293">
        <v>15.98</v>
      </c>
    </row>
    <row r="4086" spans="1:7">
      <c r="A4086" s="280" t="s">
        <v>7451</v>
      </c>
      <c r="B4086" s="281" t="s">
        <v>7452</v>
      </c>
      <c r="C4086" s="284"/>
      <c r="D4086" s="283"/>
      <c r="E4086" s="295"/>
      <c r="F4086" s="295"/>
      <c r="G4086" s="295"/>
    </row>
    <row r="4087" spans="1:7">
      <c r="A4087" s="285" t="s">
        <v>7453</v>
      </c>
      <c r="B4087" s="286" t="s">
        <v>7454</v>
      </c>
      <c r="C4087" s="287"/>
      <c r="D4087" s="288"/>
      <c r="E4087" s="294"/>
      <c r="F4087" s="294"/>
      <c r="G4087" s="294"/>
    </row>
    <row r="4088" spans="1:7">
      <c r="A4088" s="289" t="s">
        <v>7455</v>
      </c>
      <c r="B4088" s="290"/>
      <c r="C4088" s="289" t="s">
        <v>7456</v>
      </c>
      <c r="D4088" s="291" t="s">
        <v>13</v>
      </c>
      <c r="E4088" s="292">
        <v>434.88</v>
      </c>
      <c r="F4088" s="293">
        <v>0</v>
      </c>
      <c r="G4088" s="293">
        <v>434.88</v>
      </c>
    </row>
    <row r="4089" spans="1:7">
      <c r="A4089" s="112" t="s">
        <v>8125</v>
      </c>
      <c r="B4089" s="113"/>
      <c r="C4089" s="112" t="s">
        <v>8126</v>
      </c>
      <c r="D4089" s="112" t="s">
        <v>13</v>
      </c>
      <c r="E4089" s="114">
        <v>7.56</v>
      </c>
      <c r="F4089" s="115">
        <v>5.76</v>
      </c>
      <c r="G4089" s="115">
        <v>13.32</v>
      </c>
    </row>
    <row r="4090" spans="1:7">
      <c r="A4090" s="112" t="s">
        <v>8127</v>
      </c>
      <c r="B4090" s="113"/>
      <c r="C4090" s="112" t="s">
        <v>8128</v>
      </c>
      <c r="D4090" s="112" t="s">
        <v>13</v>
      </c>
      <c r="E4090" s="114">
        <v>7.73</v>
      </c>
      <c r="F4090" s="115">
        <v>5.76</v>
      </c>
      <c r="G4090" s="115">
        <v>13.49</v>
      </c>
    </row>
    <row r="4091" spans="1:7">
      <c r="A4091" s="112" t="s">
        <v>8129</v>
      </c>
      <c r="B4091" s="113"/>
      <c r="C4091" s="112" t="s">
        <v>8130</v>
      </c>
      <c r="D4091" s="112" t="s">
        <v>13</v>
      </c>
      <c r="E4091" s="114">
        <v>8.58</v>
      </c>
      <c r="F4091" s="115">
        <v>5.76</v>
      </c>
      <c r="G4091" s="115">
        <v>14.34</v>
      </c>
    </row>
    <row r="4092" spans="1:7">
      <c r="A4092" s="112" t="s">
        <v>8131</v>
      </c>
      <c r="B4092" s="113"/>
      <c r="C4092" s="112" t="s">
        <v>8132</v>
      </c>
      <c r="D4092" s="112" t="s">
        <v>13</v>
      </c>
      <c r="E4092" s="114">
        <v>8.99</v>
      </c>
      <c r="F4092" s="115">
        <v>5.76</v>
      </c>
      <c r="G4092" s="115">
        <v>14.75</v>
      </c>
    </row>
    <row r="4093" spans="1:7">
      <c r="A4093" s="112" t="s">
        <v>8133</v>
      </c>
      <c r="B4093" s="113"/>
      <c r="C4093" s="112" t="s">
        <v>8134</v>
      </c>
      <c r="D4093" s="112" t="s">
        <v>13</v>
      </c>
      <c r="E4093" s="114">
        <v>15.74</v>
      </c>
      <c r="F4093" s="115">
        <v>5.76</v>
      </c>
      <c r="G4093" s="115">
        <v>21.5</v>
      </c>
    </row>
    <row r="4094" spans="1:7">
      <c r="A4094" s="112" t="s">
        <v>8135</v>
      </c>
      <c r="B4094" s="113"/>
      <c r="C4094" s="112" t="s">
        <v>8136</v>
      </c>
      <c r="D4094" s="112" t="s">
        <v>13</v>
      </c>
      <c r="E4094" s="114">
        <v>24.7</v>
      </c>
      <c r="F4094" s="115">
        <v>6.44</v>
      </c>
      <c r="G4094" s="115">
        <v>31.14</v>
      </c>
    </row>
    <row r="4095" spans="1:7">
      <c r="A4095" s="112" t="s">
        <v>8137</v>
      </c>
      <c r="B4095" s="113"/>
      <c r="C4095" s="112" t="s">
        <v>8138</v>
      </c>
      <c r="D4095" s="112" t="s">
        <v>13</v>
      </c>
      <c r="E4095" s="114">
        <v>25.69</v>
      </c>
      <c r="F4095" s="115">
        <v>6.44</v>
      </c>
      <c r="G4095" s="115">
        <v>32.130000000000003</v>
      </c>
    </row>
    <row r="4096" spans="1:7">
      <c r="A4096" s="112" t="s">
        <v>8139</v>
      </c>
      <c r="B4096" s="113"/>
      <c r="C4096" s="112" t="s">
        <v>8140</v>
      </c>
      <c r="D4096" s="112" t="s">
        <v>13</v>
      </c>
      <c r="E4096" s="114">
        <v>61.03</v>
      </c>
      <c r="F4096" s="115">
        <v>7.69</v>
      </c>
      <c r="G4096" s="115">
        <v>68.72</v>
      </c>
    </row>
    <row r="4097" spans="1:7">
      <c r="A4097" s="101" t="s">
        <v>7451</v>
      </c>
      <c r="B4097" s="102" t="s">
        <v>7452</v>
      </c>
      <c r="C4097" s="103"/>
      <c r="D4097" s="104"/>
      <c r="E4097" s="105"/>
      <c r="F4097" s="105"/>
      <c r="G4097" s="106"/>
    </row>
    <row r="4098" spans="1:7">
      <c r="A4098" s="107" t="s">
        <v>7453</v>
      </c>
      <c r="B4098" s="108" t="s">
        <v>7454</v>
      </c>
      <c r="C4098" s="109"/>
      <c r="D4098" s="109"/>
      <c r="E4098" s="110"/>
      <c r="F4098" s="110"/>
      <c r="G4098" s="111"/>
    </row>
    <row r="4099" spans="1:7">
      <c r="A4099" s="112" t="s">
        <v>7455</v>
      </c>
      <c r="B4099" s="113"/>
      <c r="C4099" s="112" t="s">
        <v>7456</v>
      </c>
      <c r="D4099" s="112" t="s">
        <v>13</v>
      </c>
      <c r="E4099" s="114">
        <v>402.26</v>
      </c>
      <c r="F4099" s="115">
        <v>0</v>
      </c>
      <c r="G4099" s="115">
        <v>402.26</v>
      </c>
    </row>
  </sheetData>
  <sheetProtection selectLockedCells="1" selectUnlockedCells="1"/>
  <pageMargins left="0.51180555555555551" right="0.51180555555555551" top="0.78749999999999998" bottom="0.78749999999999998" header="0.51180555555555551" footer="0.51180555555555551"/>
  <pageSetup paperSize="9" firstPageNumber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2"/>
  <sheetViews>
    <sheetView tabSelected="1" zoomScale="160" zoomScaleNormal="160" zoomScaleSheetLayoutView="145" workbookViewId="0">
      <selection activeCell="I9" sqref="I9"/>
    </sheetView>
  </sheetViews>
  <sheetFormatPr defaultColWidth="17.28515625" defaultRowHeight="12.75"/>
  <cols>
    <col min="1" max="1" width="10.42578125" customWidth="1"/>
    <col min="2" max="2" width="10.85546875" customWidth="1"/>
    <col min="3" max="3" width="11.28515625" customWidth="1"/>
    <col min="4" max="4" width="42.7109375" customWidth="1"/>
    <col min="5" max="5" width="7.7109375" customWidth="1"/>
    <col min="6" max="6" width="10.85546875" customWidth="1"/>
    <col min="7" max="7" width="12.85546875" customWidth="1"/>
    <col min="8" max="8" width="14.7109375" customWidth="1"/>
    <col min="9" max="9" width="25" style="2" customWidth="1"/>
    <col min="10" max="10" width="24.140625" customWidth="1"/>
    <col min="11" max="11" width="26.42578125" customWidth="1"/>
    <col min="12" max="25" width="9.140625" customWidth="1"/>
  </cols>
  <sheetData>
    <row r="1" spans="1:25">
      <c r="A1" s="234" t="s">
        <v>7473</v>
      </c>
      <c r="B1" s="235"/>
      <c r="C1" s="235"/>
      <c r="D1" s="235"/>
      <c r="E1" s="235"/>
      <c r="F1" s="235"/>
      <c r="G1" s="235"/>
      <c r="H1" s="235"/>
      <c r="I1" s="44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5" ht="15.75" thickBot="1">
      <c r="A2" s="236" t="s">
        <v>7457</v>
      </c>
      <c r="B2" s="237"/>
      <c r="C2" s="237"/>
      <c r="D2" s="237"/>
      <c r="E2" s="237"/>
      <c r="F2" s="237"/>
      <c r="G2" s="237"/>
      <c r="H2" s="238"/>
      <c r="I2" s="46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spans="1:25" ht="13.5" thickBot="1">
      <c r="A3" s="3" t="s">
        <v>7458</v>
      </c>
      <c r="B3" s="239" t="s">
        <v>7510</v>
      </c>
      <c r="C3" s="237"/>
      <c r="D3" s="237"/>
      <c r="E3" s="237"/>
      <c r="F3" s="237"/>
      <c r="G3" s="237"/>
      <c r="H3" s="238"/>
      <c r="I3" s="48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25" ht="13.5" thickBot="1">
      <c r="A4" s="4" t="s">
        <v>7459</v>
      </c>
      <c r="B4" s="240" t="s">
        <v>7509</v>
      </c>
      <c r="C4" s="237"/>
      <c r="D4" s="237"/>
      <c r="E4" s="237"/>
      <c r="F4" s="237"/>
      <c r="G4" s="237"/>
      <c r="H4" s="238"/>
      <c r="I4" s="48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</row>
    <row r="5" spans="1:25" ht="13.5" thickBot="1">
      <c r="A5" s="5" t="s">
        <v>7460</v>
      </c>
      <c r="B5" s="232">
        <v>44181</v>
      </c>
      <c r="C5" s="233"/>
      <c r="D5" s="233"/>
      <c r="E5" s="233"/>
      <c r="F5" s="233"/>
      <c r="G5" s="296" t="str">
        <f>'180'!G2</f>
        <v>Vigência: a partir de 03/11/20</v>
      </c>
      <c r="H5" s="231"/>
      <c r="I5" s="48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</row>
    <row r="6" spans="1:25">
      <c r="A6" s="6"/>
      <c r="B6" s="7"/>
      <c r="C6" s="8"/>
      <c r="D6" s="9"/>
      <c r="E6" s="10"/>
      <c r="F6" s="11"/>
      <c r="G6" s="12"/>
      <c r="H6" s="229">
        <v>0.26</v>
      </c>
      <c r="I6" s="44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5">
      <c r="A7" s="13"/>
      <c r="B7" s="14" t="s">
        <v>7461</v>
      </c>
      <c r="C7" s="15"/>
      <c r="D7" s="16"/>
      <c r="E7" s="16"/>
      <c r="F7" s="17"/>
      <c r="G7" s="18"/>
      <c r="H7" s="230"/>
      <c r="I7" s="44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>
      <c r="A8" s="19" t="s">
        <v>7462</v>
      </c>
      <c r="B8" s="20" t="s">
        <v>7463</v>
      </c>
      <c r="C8" s="20" t="s">
        <v>7464</v>
      </c>
      <c r="D8" s="21" t="s">
        <v>7465</v>
      </c>
      <c r="E8" s="22" t="s">
        <v>7466</v>
      </c>
      <c r="F8" s="22" t="s">
        <v>7467</v>
      </c>
      <c r="G8" s="23" t="s">
        <v>7468</v>
      </c>
      <c r="H8" s="50" t="s">
        <v>7469</v>
      </c>
      <c r="I8" s="51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</row>
    <row r="9" spans="1:25">
      <c r="A9" s="24"/>
      <c r="B9" s="25"/>
      <c r="C9" s="26"/>
      <c r="D9" s="27"/>
      <c r="E9" s="28"/>
      <c r="F9" s="29"/>
      <c r="G9" s="30"/>
      <c r="H9" s="53"/>
      <c r="I9" s="51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 spans="1:25" s="1" customFormat="1">
      <c r="A10" s="31">
        <v>1</v>
      </c>
      <c r="B10" s="32"/>
      <c r="C10" s="33"/>
      <c r="D10" s="34" t="s">
        <v>7470</v>
      </c>
      <c r="E10" s="35"/>
      <c r="F10" s="36"/>
      <c r="G10" s="37"/>
      <c r="H10" s="54">
        <f>SUBTOTAL(109,H11:H16)</f>
        <v>28593.31</v>
      </c>
      <c r="I10" s="56"/>
      <c r="J10" s="55"/>
      <c r="K10" s="55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</row>
    <row r="11" spans="1:25" s="1" customFormat="1">
      <c r="A11" s="38" t="s">
        <v>7471</v>
      </c>
      <c r="B11" s="39" t="s">
        <v>7472</v>
      </c>
      <c r="C11" s="40" t="s">
        <v>346</v>
      </c>
      <c r="D11" s="41" t="str">
        <f>VLOOKUP(C11,'180'!A9:G4099,3,0)</f>
        <v>Placa de identificação para obra</v>
      </c>
      <c r="E11" s="42" t="str">
        <f>VLOOKUP(C11,'180'!A9:G4099,4,0)</f>
        <v>m²</v>
      </c>
      <c r="F11" s="43">
        <v>6</v>
      </c>
      <c r="G11" s="42">
        <f>VLOOKUP(C11,'180'!A9:I4099,7,0)</f>
        <v>591.53</v>
      </c>
      <c r="H11" s="57">
        <f t="shared" ref="H11:H16" si="0">TRUNC(F11*G11,2)</f>
        <v>3549.18</v>
      </c>
      <c r="I11" s="52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</row>
    <row r="12" spans="1:25" s="1" customFormat="1" ht="25.5">
      <c r="A12" s="38" t="s">
        <v>8141</v>
      </c>
      <c r="B12" s="39" t="s">
        <v>7472</v>
      </c>
      <c r="C12" s="40" t="s">
        <v>310</v>
      </c>
      <c r="D12" s="41" t="str">
        <f>VLOOKUP(C12,'180'!A10:G4100,3,0)</f>
        <v>Tapume fixo para fechamento de áreas, com portão</v>
      </c>
      <c r="E12" s="42" t="str">
        <f>VLOOKUP(C12,'180'!A10:G4100,4,0)</f>
        <v>m²</v>
      </c>
      <c r="F12" s="43">
        <v>330</v>
      </c>
      <c r="G12" s="42">
        <f>VLOOKUP(C12,'180'!A10:I4100,7,0)</f>
        <v>67.48</v>
      </c>
      <c r="H12" s="57">
        <f t="shared" si="0"/>
        <v>22268.400000000001</v>
      </c>
      <c r="I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</row>
    <row r="13" spans="1:25" s="1" customFormat="1">
      <c r="A13" s="38" t="s">
        <v>8142</v>
      </c>
      <c r="B13" s="39" t="s">
        <v>7472</v>
      </c>
      <c r="C13" s="40" t="s">
        <v>373</v>
      </c>
      <c r="D13" s="41" t="str">
        <f>VLOOKUP(C13,'180'!A11:G4101,3,0)</f>
        <v>Demolição manual de concreto simples</v>
      </c>
      <c r="E13" s="42" t="str">
        <f>VLOOKUP(C13,'180'!A11:G4101,4,0)</f>
        <v>m³</v>
      </c>
      <c r="F13" s="43">
        <v>1</v>
      </c>
      <c r="G13" s="42">
        <f>VLOOKUP(C13,'180'!A11:I4101,7,0)</f>
        <v>153.34</v>
      </c>
      <c r="H13" s="57">
        <f t="shared" si="0"/>
        <v>153.34</v>
      </c>
      <c r="I13" s="52"/>
      <c r="J13" s="56"/>
      <c r="K13" s="56"/>
      <c r="L13" s="56"/>
      <c r="M13" s="56"/>
      <c r="N13" s="56"/>
      <c r="O13" s="56"/>
    </row>
    <row r="14" spans="1:25" s="1" customFormat="1" ht="38.25">
      <c r="A14" s="38" t="s">
        <v>8143</v>
      </c>
      <c r="B14" s="39" t="s">
        <v>7472</v>
      </c>
      <c r="C14" s="40" t="s">
        <v>424</v>
      </c>
      <c r="D14" s="41" t="str">
        <f>VLOOKUP(C14,'180'!A12:G4102,3,0)</f>
        <v>Demolição (levantamento) mecanizada de pavimento asfáltico, inclusive carregamento, transporte até 1 quilômetro e descarregamento</v>
      </c>
      <c r="E14" s="42" t="str">
        <f>VLOOKUP(C14,'180'!A12:G4102,4,0)</f>
        <v>m²</v>
      </c>
      <c r="F14" s="43">
        <v>100</v>
      </c>
      <c r="G14" s="42">
        <f>VLOOKUP(C14,'180'!A12:I4102,7,0)</f>
        <v>17.91</v>
      </c>
      <c r="H14" s="57">
        <f t="shared" si="0"/>
        <v>1791</v>
      </c>
      <c r="I14" s="52"/>
      <c r="J14" s="56"/>
      <c r="K14" s="56"/>
      <c r="L14" s="56"/>
      <c r="M14" s="56"/>
      <c r="N14" s="56"/>
      <c r="O14" s="56"/>
    </row>
    <row r="15" spans="1:25" s="1" customFormat="1" ht="38.25">
      <c r="A15" s="38" t="s">
        <v>8144</v>
      </c>
      <c r="B15" s="39" t="s">
        <v>7472</v>
      </c>
      <c r="C15" s="40" t="s">
        <v>843</v>
      </c>
      <c r="D15" s="41" t="str">
        <f>VLOOKUP(C15,'180'!A13:G4103,3,0)</f>
        <v>Remoção de entulho de obra com caçamba metálica - material volumoso e misturado por alvenaria, terra, madeira, papel, plástico e metal</v>
      </c>
      <c r="E15" s="42" t="str">
        <f>VLOOKUP(C15,'180'!A13:G4103,4,0)</f>
        <v>m³</v>
      </c>
      <c r="F15" s="43">
        <v>1</v>
      </c>
      <c r="G15" s="42">
        <f>VLOOKUP(C15,'180'!A13:I4103,7,0)</f>
        <v>87.39</v>
      </c>
      <c r="H15" s="57">
        <f t="shared" si="0"/>
        <v>87.39</v>
      </c>
      <c r="I15" s="52"/>
      <c r="J15" s="52"/>
      <c r="K15" s="52"/>
      <c r="L15" s="52"/>
      <c r="M15" s="52"/>
      <c r="N15" s="52"/>
      <c r="O15" s="52"/>
    </row>
    <row r="16" spans="1:25" s="1" customFormat="1" ht="51">
      <c r="A16" s="38" t="s">
        <v>8145</v>
      </c>
      <c r="B16" s="39" t="s">
        <v>7472</v>
      </c>
      <c r="C16" s="40" t="s">
        <v>356</v>
      </c>
      <c r="D16" s="41" t="str">
        <f>VLOOKUP(C16,'180'!A14:G4104,3,0)</f>
        <v>Limpeza mecanizada do terreno, inclusive troncos com diâmetro acima de 15 cm até 50 cm, com caminhão à disposição dentro da obra, até o raio de 1 km</v>
      </c>
      <c r="E16" s="42" t="str">
        <f>VLOOKUP(C16,'180'!A14:G4104,4,0)</f>
        <v>m²</v>
      </c>
      <c r="F16" s="43">
        <v>300</v>
      </c>
      <c r="G16" s="42">
        <f>VLOOKUP(C16,'180'!A14:I4104,7,0)</f>
        <v>2.48</v>
      </c>
      <c r="H16" s="57">
        <f t="shared" si="0"/>
        <v>744</v>
      </c>
      <c r="I16" s="52"/>
      <c r="J16" s="52"/>
      <c r="K16" s="52"/>
      <c r="L16" s="52"/>
      <c r="M16" s="52"/>
      <c r="N16" s="52"/>
      <c r="O16" s="52"/>
    </row>
    <row r="17" spans="1:15" s="1" customFormat="1">
      <c r="A17" s="31">
        <v>2</v>
      </c>
      <c r="B17" s="32"/>
      <c r="C17" s="33"/>
      <c r="D17" s="34" t="s">
        <v>8175</v>
      </c>
      <c r="E17" s="35"/>
      <c r="F17" s="36"/>
      <c r="G17" s="37"/>
      <c r="H17" s="54">
        <f>SUBTOTAL(109,H18:H25)</f>
        <v>27675.08</v>
      </c>
      <c r="I17" s="52"/>
      <c r="J17" s="52"/>
      <c r="K17" s="52"/>
      <c r="L17" s="52"/>
      <c r="M17" s="52"/>
      <c r="N17" s="52"/>
      <c r="O17" s="52"/>
    </row>
    <row r="18" spans="1:15" s="1" customFormat="1" ht="25.5">
      <c r="A18" s="38" t="s">
        <v>8146</v>
      </c>
      <c r="B18" s="39" t="s">
        <v>7472</v>
      </c>
      <c r="C18" s="40" t="s">
        <v>944</v>
      </c>
      <c r="D18" s="41" t="str">
        <f>VLOOKUP(C18,'180'!A16:G4106,3,0)</f>
        <v>Escavação mecanizada de valas ou cavas com profundidade de até 2 m</v>
      </c>
      <c r="E18" s="42" t="str">
        <f>VLOOKUP(C18,'180'!A16:G4106,4,0)</f>
        <v>m³</v>
      </c>
      <c r="F18" s="43">
        <v>944.25</v>
      </c>
      <c r="G18" s="42">
        <f>VLOOKUP(C18,'180'!A16:I4106,7,0)</f>
        <v>6.34</v>
      </c>
      <c r="H18" s="57">
        <f>TRUNC(F18*G18,2)</f>
        <v>5986.54</v>
      </c>
      <c r="I18" s="52"/>
      <c r="J18" s="52"/>
      <c r="K18" s="52"/>
      <c r="L18" s="52"/>
      <c r="M18" s="52"/>
      <c r="N18" s="52"/>
      <c r="O18" s="52"/>
    </row>
    <row r="19" spans="1:15" s="1" customFormat="1" ht="25.5">
      <c r="A19" s="38" t="s">
        <v>8147</v>
      </c>
      <c r="B19" s="39" t="s">
        <v>7472</v>
      </c>
      <c r="C19" s="40" t="s">
        <v>946</v>
      </c>
      <c r="D19" s="41" t="str">
        <f>VLOOKUP(C19,'180'!A18:G4108,3,0)</f>
        <v>Escavação mecanizada de valas ou cavas com profundidade de até 4 m</v>
      </c>
      <c r="E19" s="42" t="str">
        <f>VLOOKUP(C19,'180'!A17:G4107,4,0)</f>
        <v>m³</v>
      </c>
      <c r="F19" s="43">
        <v>10</v>
      </c>
      <c r="G19" s="42">
        <f>VLOOKUP(C19,'180'!A17:I4107,7,0)</f>
        <v>11.62</v>
      </c>
      <c r="H19" s="57">
        <f t="shared" ref="H19:H25" si="1">TRUNC(F19*G19,2)</f>
        <v>116.2</v>
      </c>
      <c r="I19" s="52"/>
      <c r="J19" s="52"/>
      <c r="K19" s="52"/>
      <c r="L19" s="52"/>
      <c r="M19" s="52"/>
      <c r="N19" s="52"/>
      <c r="O19" s="52"/>
    </row>
    <row r="20" spans="1:15" s="1" customFormat="1">
      <c r="A20" s="38" t="s">
        <v>8148</v>
      </c>
      <c r="B20" s="39" t="s">
        <v>7472</v>
      </c>
      <c r="C20" s="40" t="s">
        <v>984</v>
      </c>
      <c r="D20" s="41" t="str">
        <f>VLOOKUP(C20,'180'!A19:G4109,3,0)</f>
        <v>Escoramento de solo descontínuo</v>
      </c>
      <c r="E20" s="42" t="str">
        <f>VLOOKUP(C20,'180'!A18:G4108,4,0)</f>
        <v>m²</v>
      </c>
      <c r="F20" s="43">
        <v>205.34</v>
      </c>
      <c r="G20" s="42">
        <f>VLOOKUP(C20,'180'!A18:I4108,7,0)</f>
        <v>36.31</v>
      </c>
      <c r="H20" s="57">
        <f t="shared" si="1"/>
        <v>7455.89</v>
      </c>
      <c r="I20" s="52"/>
      <c r="J20" s="52"/>
      <c r="K20" s="52"/>
      <c r="L20" s="52"/>
      <c r="M20" s="52"/>
      <c r="N20" s="52"/>
      <c r="O20" s="52"/>
    </row>
    <row r="21" spans="1:15" s="1" customFormat="1" ht="25.5">
      <c r="A21" s="38" t="s">
        <v>8149</v>
      </c>
      <c r="B21" s="39" t="s">
        <v>7472</v>
      </c>
      <c r="C21" s="40" t="s">
        <v>1015</v>
      </c>
      <c r="D21" s="41" t="str">
        <f>VLOOKUP(C21,'180'!A20:G4110,3,0)</f>
        <v>Manta geotêxtil com resistência à tração longitudinal de 10kN/m e transversal de 9kN/m</v>
      </c>
      <c r="E21" s="42" t="str">
        <f>VLOOKUP(C21,'180'!A19:G4109,4,0)</f>
        <v>m²</v>
      </c>
      <c r="F21" s="43">
        <v>150.52000000000001</v>
      </c>
      <c r="G21" s="42">
        <f>VLOOKUP(C21,'180'!A19:I4109,7,0)</f>
        <v>12.28</v>
      </c>
      <c r="H21" s="57">
        <f t="shared" si="1"/>
        <v>1848.38</v>
      </c>
      <c r="I21" s="52"/>
      <c r="J21" s="52"/>
      <c r="K21" s="52"/>
      <c r="L21" s="52"/>
      <c r="M21" s="52"/>
      <c r="N21" s="52"/>
      <c r="O21" s="52"/>
    </row>
    <row r="22" spans="1:15" s="1" customFormat="1">
      <c r="A22" s="38" t="s">
        <v>8150</v>
      </c>
      <c r="B22" s="39" t="s">
        <v>7472</v>
      </c>
      <c r="C22" s="40" t="s">
        <v>1011</v>
      </c>
      <c r="D22" s="41" t="str">
        <f>VLOOKUP(C22,'180'!A21:G4111,3,0)</f>
        <v>Dreno com pedra britada</v>
      </c>
      <c r="E22" s="42" t="str">
        <f>VLOOKUP(C22,'180'!A20:G4110,4,0)</f>
        <v>m³</v>
      </c>
      <c r="F22" s="43">
        <v>18.02</v>
      </c>
      <c r="G22" s="42">
        <f>VLOOKUP(C22,'180'!A20:I4110,7,0)</f>
        <v>93.9</v>
      </c>
      <c r="H22" s="57">
        <f t="shared" si="1"/>
        <v>1692.07</v>
      </c>
      <c r="I22" s="52"/>
      <c r="J22" s="52"/>
      <c r="K22" s="52"/>
      <c r="L22" s="52"/>
      <c r="M22" s="52"/>
      <c r="N22" s="52"/>
      <c r="O22" s="52"/>
    </row>
    <row r="23" spans="1:15" s="1" customFormat="1">
      <c r="A23" s="38" t="s">
        <v>8151</v>
      </c>
      <c r="B23" s="39" t="s">
        <v>7472</v>
      </c>
      <c r="C23" s="40" t="s">
        <v>5816</v>
      </c>
      <c r="D23" s="41" t="str">
        <f>VLOOKUP(C23,'180'!A22:G4112,3,0)</f>
        <v>Meio tubo de concreto, DN= 300mm</v>
      </c>
      <c r="E23" s="42" t="str">
        <f>VLOOKUP(C23,'180'!A21:G4111,4,0)</f>
        <v>m</v>
      </c>
      <c r="F23" s="43">
        <v>140</v>
      </c>
      <c r="G23" s="42">
        <f>VLOOKUP(C23,'180'!A21:I4111,7,0)</f>
        <v>46.04</v>
      </c>
      <c r="H23" s="57">
        <f t="shared" si="1"/>
        <v>6445.6</v>
      </c>
      <c r="I23" s="52"/>
      <c r="J23" s="52"/>
      <c r="K23" s="52"/>
      <c r="L23" s="52"/>
      <c r="M23" s="52"/>
      <c r="N23" s="52"/>
      <c r="O23" s="52"/>
    </row>
    <row r="24" spans="1:15" s="1" customFormat="1" ht="38.25">
      <c r="A24" s="38" t="s">
        <v>8152</v>
      </c>
      <c r="B24" s="39" t="s">
        <v>7472</v>
      </c>
      <c r="C24" s="40" t="s">
        <v>5848</v>
      </c>
      <c r="D24" s="41" t="str">
        <f>VLOOKUP(C24,'180'!A23:G4113,3,0)</f>
        <v>Tubo em polietileno de alta densidade corrugado perfurado, DN= 4´, inclusive conexões</v>
      </c>
      <c r="E24" s="42" t="str">
        <f>VLOOKUP(C24,'180'!A22:G4112,4,0)</f>
        <v>m</v>
      </c>
      <c r="F24" s="43">
        <v>140</v>
      </c>
      <c r="G24" s="42">
        <f>VLOOKUP(C24,'180'!A22:I4112,7,0)</f>
        <v>14.41</v>
      </c>
      <c r="H24" s="57">
        <f t="shared" si="1"/>
        <v>2017.4</v>
      </c>
      <c r="I24" s="52"/>
      <c r="J24" s="52"/>
      <c r="K24" s="52"/>
      <c r="L24" s="52"/>
      <c r="M24" s="52"/>
      <c r="N24" s="52"/>
      <c r="O24" s="52"/>
    </row>
    <row r="25" spans="1:15" s="1" customFormat="1" ht="25.5">
      <c r="A25" s="38" t="s">
        <v>8153</v>
      </c>
      <c r="B25" s="39" t="s">
        <v>7472</v>
      </c>
      <c r="C25" s="40" t="s">
        <v>4048</v>
      </c>
      <c r="D25" s="41" t="str">
        <f>VLOOKUP(C25,'180'!A24:G4114,3,0)</f>
        <v>Eletroduto corrugado em polietileno de alta densidade, DN= 150 mm, com acessórios</v>
      </c>
      <c r="E25" s="42" t="str">
        <f>VLOOKUP(C25,'180'!A23:G4113,4,0)</f>
        <v>m</v>
      </c>
      <c r="F25" s="43">
        <v>50</v>
      </c>
      <c r="G25" s="42">
        <f>VLOOKUP(C25,'180'!A23:I4113,7,0)</f>
        <v>42.26</v>
      </c>
      <c r="H25" s="57">
        <f t="shared" si="1"/>
        <v>2113</v>
      </c>
      <c r="I25" s="52"/>
      <c r="J25" s="52"/>
      <c r="K25" s="52"/>
      <c r="L25" s="52"/>
      <c r="M25" s="52"/>
      <c r="N25" s="52"/>
      <c r="O25" s="52"/>
    </row>
    <row r="26" spans="1:15" s="1" customFormat="1">
      <c r="A26" s="31">
        <v>3</v>
      </c>
      <c r="B26" s="32"/>
      <c r="C26" s="33"/>
      <c r="D26" s="34" t="s">
        <v>8174</v>
      </c>
      <c r="E26" s="35"/>
      <c r="F26" s="36"/>
      <c r="G26" s="37"/>
      <c r="H26" s="54">
        <f>SUBTOTAL(109,H27:H34)</f>
        <v>184967.26</v>
      </c>
      <c r="I26" s="52"/>
      <c r="J26" s="52"/>
      <c r="K26" s="52"/>
      <c r="L26" s="52"/>
      <c r="M26" s="52"/>
      <c r="N26" s="52"/>
      <c r="O26" s="52"/>
    </row>
    <row r="27" spans="1:15" s="1" customFormat="1">
      <c r="A27" s="38" t="s">
        <v>8154</v>
      </c>
      <c r="B27" s="39" t="s">
        <v>7472</v>
      </c>
      <c r="C27" s="40" t="s">
        <v>1052</v>
      </c>
      <c r="D27" s="41" t="str">
        <f>VLOOKUP(C27,'180'!A26:G4116,3,0)</f>
        <v>Forma em madeira comum para fundação</v>
      </c>
      <c r="E27" s="42" t="str">
        <f>VLOOKUP(C27,'180'!A25:G4115,4,0)</f>
        <v>m²</v>
      </c>
      <c r="F27" s="43">
        <v>508.7</v>
      </c>
      <c r="G27" s="42">
        <f>VLOOKUP(C27,'180'!A25:I4115,7,0)</f>
        <v>63.07</v>
      </c>
      <c r="H27" s="57">
        <f>TRUNC(F27*G27,2)</f>
        <v>32083.7</v>
      </c>
      <c r="I27" s="52"/>
      <c r="J27" s="52"/>
      <c r="K27" s="52"/>
      <c r="L27" s="52"/>
      <c r="M27" s="52"/>
      <c r="N27" s="52"/>
      <c r="O27" s="52"/>
    </row>
    <row r="28" spans="1:15" s="1" customFormat="1" ht="25.5">
      <c r="A28" s="38" t="s">
        <v>8155</v>
      </c>
      <c r="B28" s="39" t="s">
        <v>7472</v>
      </c>
      <c r="C28" s="40" t="s">
        <v>1103</v>
      </c>
      <c r="D28" s="41" t="str">
        <f>VLOOKUP(C28,'180'!A27:G4117,3,0)</f>
        <v>Armadura em barra de aço CA-50 (A ou B) fyk = 500 MPa</v>
      </c>
      <c r="E28" s="42" t="str">
        <f>VLOOKUP(C28,'180'!A26:G4116,4,0)</f>
        <v>kg</v>
      </c>
      <c r="F28" s="43">
        <v>7177.7</v>
      </c>
      <c r="G28" s="42">
        <f>VLOOKUP(C28,'180'!A26:I4116,7,0)</f>
        <v>7.84</v>
      </c>
      <c r="H28" s="57">
        <f t="shared" ref="H28:H33" si="2">TRUNC(F28*G28,2)</f>
        <v>56273.16</v>
      </c>
      <c r="I28" s="52"/>
      <c r="J28" s="52"/>
      <c r="K28" s="52"/>
      <c r="L28" s="52"/>
      <c r="M28" s="52"/>
      <c r="N28" s="52"/>
      <c r="O28" s="52"/>
    </row>
    <row r="29" spans="1:15" s="1" customFormat="1" ht="25.5">
      <c r="A29" s="38" t="s">
        <v>8156</v>
      </c>
      <c r="B29" s="39" t="s">
        <v>7472</v>
      </c>
      <c r="C29" s="40" t="s">
        <v>1105</v>
      </c>
      <c r="D29" s="41" t="str">
        <f>VLOOKUP(C29,'180'!A28:G4118,3,0)</f>
        <v>Armadura em barra de aço CA-60 (A ou B) fyk = 600 MPa</v>
      </c>
      <c r="E29" s="42" t="str">
        <f>VLOOKUP(C29,'180'!A27:G4117,4,0)</f>
        <v>kg</v>
      </c>
      <c r="F29" s="43">
        <v>29.3</v>
      </c>
      <c r="G29" s="42">
        <f>VLOOKUP(C29,'180'!A27:I4117,7,0)</f>
        <v>9.5500000000000007</v>
      </c>
      <c r="H29" s="57">
        <f t="shared" si="2"/>
        <v>279.81</v>
      </c>
      <c r="I29" s="52"/>
      <c r="J29" s="52"/>
      <c r="K29" s="52"/>
      <c r="L29" s="52"/>
      <c r="M29" s="52"/>
      <c r="N29" s="52"/>
      <c r="O29" s="52"/>
    </row>
    <row r="30" spans="1:15" s="1" customFormat="1">
      <c r="A30" s="38" t="s">
        <v>8157</v>
      </c>
      <c r="B30" s="39" t="s">
        <v>7472</v>
      </c>
      <c r="C30" s="40" t="s">
        <v>1117</v>
      </c>
      <c r="D30" s="41" t="str">
        <f>VLOOKUP(C30,'180'!A29:G4119,3,0)</f>
        <v>Concreto usinado, fck = 30 MPa</v>
      </c>
      <c r="E30" s="42" t="str">
        <f>VLOOKUP(C30,'180'!A28:G4118,4,0)</f>
        <v>m³</v>
      </c>
      <c r="F30" s="43">
        <v>149.6</v>
      </c>
      <c r="G30" s="42">
        <f>VLOOKUP(C30,'180'!A28:I4118,7,0)</f>
        <v>332.44</v>
      </c>
      <c r="H30" s="57">
        <f t="shared" si="2"/>
        <v>49733.02</v>
      </c>
      <c r="I30" s="52"/>
      <c r="J30" s="52"/>
      <c r="K30" s="52"/>
      <c r="L30" s="52"/>
      <c r="M30" s="52"/>
      <c r="N30" s="52"/>
      <c r="O30" s="52"/>
    </row>
    <row r="31" spans="1:15" s="1" customFormat="1">
      <c r="A31" s="38" t="s">
        <v>8158</v>
      </c>
      <c r="B31" s="39" t="s">
        <v>7472</v>
      </c>
      <c r="C31" s="40" t="s">
        <v>1174</v>
      </c>
      <c r="D31" s="41" t="str">
        <f>VLOOKUP(C31,'180'!A30:G4120,3,0)</f>
        <v>Lastro de pedra britada</v>
      </c>
      <c r="E31" s="42" t="str">
        <f>VLOOKUP(C31,'180'!A29:G4119,4,0)</f>
        <v>m³</v>
      </c>
      <c r="F31" s="43">
        <v>149.6</v>
      </c>
      <c r="G31" s="42">
        <f>VLOOKUP(C31,'180'!A29:I4119,7,0)</f>
        <v>115.04</v>
      </c>
      <c r="H31" s="57">
        <f t="shared" si="2"/>
        <v>17209.98</v>
      </c>
      <c r="I31" s="52"/>
      <c r="J31" s="52"/>
      <c r="K31" s="52"/>
      <c r="L31" s="52"/>
      <c r="M31" s="52"/>
      <c r="N31" s="52"/>
      <c r="O31" s="52"/>
    </row>
    <row r="32" spans="1:15" s="1" customFormat="1" ht="38.25">
      <c r="A32" s="38" t="s">
        <v>8159</v>
      </c>
      <c r="B32" s="39" t="s">
        <v>7472</v>
      </c>
      <c r="C32" s="40" t="s">
        <v>3097</v>
      </c>
      <c r="D32" s="41" t="str">
        <f>VLOOKUP(C32,'180'!A31:G4121,3,0)</f>
        <v>Impermeabilização em manta asfáltica tipo III-B, espessura de 3 mm, face exposta em geotêxtil, com membrana acrílica</v>
      </c>
      <c r="E32" s="42" t="str">
        <f>VLOOKUP(C32,'180'!A30:G4120,4,0)</f>
        <v>m²</v>
      </c>
      <c r="F32" s="43">
        <v>205.94</v>
      </c>
      <c r="G32" s="42">
        <f>VLOOKUP(C32,'180'!A30:I4120,7,0)</f>
        <v>131.36000000000001</v>
      </c>
      <c r="H32" s="57">
        <f t="shared" si="2"/>
        <v>27052.27</v>
      </c>
      <c r="I32" s="52"/>
      <c r="J32" s="52"/>
      <c r="K32" s="52"/>
      <c r="L32" s="52"/>
      <c r="M32" s="52"/>
      <c r="N32" s="52"/>
      <c r="O32" s="52"/>
    </row>
    <row r="33" spans="1:15" s="1" customFormat="1" ht="25.5">
      <c r="A33" s="38" t="s">
        <v>8162</v>
      </c>
      <c r="B33" s="39" t="s">
        <v>7472</v>
      </c>
      <c r="C33" s="40" t="s">
        <v>8163</v>
      </c>
      <c r="D33" s="41" t="str">
        <f>COMP!D10</f>
        <v>Caixa de passagem em tijolo macico de 40x40x40cm(interno), com tampa</v>
      </c>
      <c r="E33" s="42" t="s">
        <v>8164</v>
      </c>
      <c r="F33" s="43">
        <v>2</v>
      </c>
      <c r="G33" s="42">
        <f>COMP!H19</f>
        <v>195.80000000000004</v>
      </c>
      <c r="H33" s="57">
        <f t="shared" si="2"/>
        <v>391.6</v>
      </c>
      <c r="I33" s="52"/>
      <c r="J33" s="52"/>
      <c r="K33" s="52"/>
      <c r="L33" s="52"/>
      <c r="M33" s="52"/>
      <c r="N33" s="52"/>
      <c r="O33" s="52"/>
    </row>
    <row r="34" spans="1:15" s="1" customFormat="1" ht="25.5">
      <c r="A34" s="38" t="s">
        <v>8160</v>
      </c>
      <c r="B34" s="39" t="s">
        <v>7472</v>
      </c>
      <c r="C34" s="52" t="s">
        <v>3246</v>
      </c>
      <c r="D34" s="41" t="str">
        <f>VLOOKUP(C34,'180'!A33:G4123,3,0)</f>
        <v>Plantio de grama esmeralda em placas (jardins e canteiros)</v>
      </c>
      <c r="E34" s="42" t="str">
        <f>VLOOKUP(C34,'180'!A32:G4122,4,0)</f>
        <v>m²</v>
      </c>
      <c r="F34" s="52">
        <v>206.34</v>
      </c>
      <c r="G34" s="42">
        <f>VLOOKUP(C34,'180'!A32:I4122,7,0)</f>
        <v>9.42</v>
      </c>
      <c r="H34" s="57">
        <f>TRUNC(F34*G34,2)</f>
        <v>1943.72</v>
      </c>
      <c r="I34" s="52"/>
      <c r="J34" s="52"/>
      <c r="K34" s="52"/>
      <c r="L34" s="52"/>
      <c r="M34" s="52"/>
      <c r="N34" s="52"/>
      <c r="O34" s="52"/>
    </row>
    <row r="35" spans="1:15" s="1" customFormat="1">
      <c r="A35" s="31">
        <v>4</v>
      </c>
      <c r="B35" s="32"/>
      <c r="C35" s="33"/>
      <c r="D35" s="34" t="s">
        <v>8165</v>
      </c>
      <c r="E35" s="35"/>
      <c r="F35" s="36"/>
      <c r="G35" s="37"/>
      <c r="H35" s="54">
        <f>SUBTOTAL(109,H36:H45)</f>
        <v>19822.150000000001</v>
      </c>
      <c r="I35" s="52"/>
      <c r="J35" s="52"/>
      <c r="K35" s="52"/>
      <c r="L35" s="52"/>
      <c r="M35" s="52"/>
      <c r="N35" s="52"/>
      <c r="O35" s="52"/>
    </row>
    <row r="36" spans="1:15" s="1" customFormat="1">
      <c r="A36" s="38" t="s">
        <v>8160</v>
      </c>
      <c r="B36" s="39" t="s">
        <v>7472</v>
      </c>
      <c r="C36" s="40" t="s">
        <v>1109</v>
      </c>
      <c r="D36" s="41" t="str">
        <f>VLOOKUP(C36,'180'!A35:G4125,3,0)</f>
        <v>Armadura em tela soldada de aço</v>
      </c>
      <c r="E36" s="42" t="str">
        <f>VLOOKUP(C36,'180'!A34:G4124,4,0)</f>
        <v>kg</v>
      </c>
      <c r="F36" s="43">
        <v>279.97000000000003</v>
      </c>
      <c r="G36" s="42">
        <f>VLOOKUP(C36,'180'!A34:I4124,7,0)</f>
        <v>7.85</v>
      </c>
      <c r="H36" s="57">
        <f>TRUNC(F36*G36,2)</f>
        <v>2197.7600000000002</v>
      </c>
      <c r="I36" s="52"/>
      <c r="J36" s="52"/>
      <c r="K36" s="52"/>
      <c r="L36" s="52"/>
      <c r="M36" s="52"/>
      <c r="N36" s="52"/>
      <c r="O36" s="52"/>
    </row>
    <row r="37" spans="1:15" s="1" customFormat="1" ht="25.5">
      <c r="A37" s="38" t="s">
        <v>8161</v>
      </c>
      <c r="B37" s="39" t="s">
        <v>7472</v>
      </c>
      <c r="C37" s="40" t="s">
        <v>6877</v>
      </c>
      <c r="D37" s="41" t="str">
        <f>VLOOKUP(C37,'180'!A36:G4126,3,0)</f>
        <v>Base em concreto com fck de 20 MPa, para guias, sarjetas ou sarjetões</v>
      </c>
      <c r="E37" s="42" t="str">
        <f>VLOOKUP(C37,'180'!A35:G4125,4,0)</f>
        <v>m³</v>
      </c>
      <c r="F37" s="43">
        <v>1.65</v>
      </c>
      <c r="G37" s="42">
        <f>VLOOKUP(C37,'180'!A35:I4125,7,0)</f>
        <v>367.35</v>
      </c>
      <c r="H37" s="57">
        <f t="shared" ref="H37:H45" si="3">TRUNC(F37*G37,2)</f>
        <v>606.12</v>
      </c>
      <c r="I37" s="52"/>
      <c r="J37" s="52"/>
      <c r="K37" s="52"/>
      <c r="L37" s="52"/>
      <c r="M37" s="52"/>
      <c r="N37" s="52"/>
      <c r="O37" s="52"/>
    </row>
    <row r="38" spans="1:15" s="1" customFormat="1">
      <c r="A38" s="38" t="s">
        <v>8166</v>
      </c>
      <c r="B38" s="39" t="s">
        <v>7472</v>
      </c>
      <c r="C38" s="40" t="s">
        <v>1054</v>
      </c>
      <c r="D38" s="41" t="str">
        <f>VLOOKUP(C38,'180'!A37:G4127,3,0)</f>
        <v>Forma em madeira comum para estrutura</v>
      </c>
      <c r="E38" s="42" t="str">
        <f>VLOOKUP(C38,'180'!A36:G4126,4,0)</f>
        <v>m²</v>
      </c>
      <c r="F38" s="43">
        <v>21.7</v>
      </c>
      <c r="G38" s="42">
        <f>VLOOKUP(C38,'180'!A36:I4126,7,0)</f>
        <v>143.49</v>
      </c>
      <c r="H38" s="57">
        <f t="shared" si="3"/>
        <v>3113.73</v>
      </c>
      <c r="I38" s="52"/>
      <c r="J38" s="52"/>
      <c r="K38" s="52"/>
      <c r="L38" s="52"/>
      <c r="M38" s="52"/>
      <c r="N38" s="52"/>
      <c r="O38" s="52"/>
    </row>
    <row r="39" spans="1:15" s="1" customFormat="1">
      <c r="A39" s="38" t="s">
        <v>8167</v>
      </c>
      <c r="B39" s="39" t="s">
        <v>7472</v>
      </c>
      <c r="C39" s="40" t="s">
        <v>1116</v>
      </c>
      <c r="D39" s="41" t="str">
        <f>VLOOKUP(C39,'180'!A38:G4128,3,0)</f>
        <v>Concreto usinado, fck = 25 MPa</v>
      </c>
      <c r="E39" s="42" t="str">
        <f>VLOOKUP(C39,'180'!A37:G4127,4,0)</f>
        <v>m³</v>
      </c>
      <c r="F39" s="43">
        <v>14.5</v>
      </c>
      <c r="G39" s="42">
        <f>VLOOKUP(C39,'180'!A37:I4127,7,0)</f>
        <v>320.11</v>
      </c>
      <c r="H39" s="57">
        <f t="shared" si="3"/>
        <v>4641.59</v>
      </c>
      <c r="I39" s="52"/>
      <c r="J39" s="52"/>
      <c r="K39" s="52"/>
      <c r="L39" s="52"/>
      <c r="M39" s="52"/>
      <c r="N39" s="52"/>
      <c r="O39" s="52"/>
    </row>
    <row r="40" spans="1:15" s="1" customFormat="1" ht="25.5">
      <c r="A40" s="38" t="s">
        <v>8168</v>
      </c>
      <c r="B40" s="39" t="s">
        <v>7472</v>
      </c>
      <c r="C40" s="40" t="s">
        <v>1160</v>
      </c>
      <c r="D40" s="41" t="str">
        <f>VLOOKUP(C40,'180'!A39:G4129,3,0)</f>
        <v>Lançamento, espalhamento e adensamento de concreto ou massa em lastro e/ou enchimento</v>
      </c>
      <c r="E40" s="42" t="str">
        <f>VLOOKUP(C40,'180'!A38:G4128,4,0)</f>
        <v>m³</v>
      </c>
      <c r="F40" s="43">
        <v>14.5</v>
      </c>
      <c r="G40" s="42">
        <f>VLOOKUP(C40,'180'!A38:I4128,7,0)</f>
        <v>58.79</v>
      </c>
      <c r="H40" s="57">
        <f t="shared" si="3"/>
        <v>852.45</v>
      </c>
      <c r="I40" s="52"/>
      <c r="J40" s="52"/>
      <c r="K40" s="52"/>
      <c r="L40" s="52"/>
      <c r="M40" s="52"/>
      <c r="N40" s="52"/>
      <c r="O40" s="52"/>
    </row>
    <row r="41" spans="1:15" s="1" customFormat="1" ht="25.5">
      <c r="A41" s="38" t="s">
        <v>8169</v>
      </c>
      <c r="B41" s="39" t="s">
        <v>7472</v>
      </c>
      <c r="C41" s="40" t="s">
        <v>6816</v>
      </c>
      <c r="D41" s="41" t="str">
        <f>VLOOKUP(C41,'180'!A40:G4130,3,0)</f>
        <v>Regularização e compactação mecanizada de superfície, sem controle do proctor normal</v>
      </c>
      <c r="E41" s="42" t="str">
        <f>VLOOKUP(C41,'180'!A39:G4129,4,0)</f>
        <v>m²</v>
      </c>
      <c r="F41" s="43">
        <v>100</v>
      </c>
      <c r="G41" s="42">
        <f>VLOOKUP(C41,'180'!A39:I4129,7,0)</f>
        <v>2.02</v>
      </c>
      <c r="H41" s="57">
        <f t="shared" si="3"/>
        <v>202</v>
      </c>
      <c r="I41" s="52"/>
      <c r="J41" s="52"/>
      <c r="K41" s="52"/>
      <c r="L41" s="52"/>
      <c r="M41" s="52"/>
      <c r="N41" s="52"/>
      <c r="O41" s="52"/>
    </row>
    <row r="42" spans="1:15" s="1" customFormat="1">
      <c r="A42" s="38" t="s">
        <v>8170</v>
      </c>
      <c r="B42" s="39" t="s">
        <v>7472</v>
      </c>
      <c r="C42" s="40" t="s">
        <v>6825</v>
      </c>
      <c r="D42" s="41" t="str">
        <f>VLOOKUP(C42,'180'!A41:G4131,3,0)</f>
        <v>Base de bica corrida</v>
      </c>
      <c r="E42" s="42" t="str">
        <f>VLOOKUP(C42,'180'!A40:G4130,4,0)</f>
        <v>m³</v>
      </c>
      <c r="F42" s="43">
        <v>15</v>
      </c>
      <c r="G42" s="42">
        <f>VLOOKUP(C42,'180'!A40:I4130,7,0)</f>
        <v>118.65</v>
      </c>
      <c r="H42" s="57">
        <f t="shared" si="3"/>
        <v>1779.75</v>
      </c>
      <c r="I42" s="52"/>
      <c r="J42" s="52"/>
      <c r="K42" s="52"/>
      <c r="L42" s="52"/>
      <c r="M42" s="52"/>
      <c r="N42" s="52"/>
      <c r="O42" s="52"/>
    </row>
    <row r="43" spans="1:15" s="1" customFormat="1">
      <c r="A43" s="38" t="s">
        <v>8171</v>
      </c>
      <c r="B43" s="39" t="s">
        <v>7472</v>
      </c>
      <c r="C43" s="40" t="s">
        <v>6846</v>
      </c>
      <c r="D43" s="41" t="str">
        <f>VLOOKUP(C43,'180'!A42:G4132,3,0)</f>
        <v>Imprimação betuminosa ligante</v>
      </c>
      <c r="E43" s="42" t="str">
        <f>VLOOKUP(C43,'180'!A41:G4131,4,0)</f>
        <v>m²</v>
      </c>
      <c r="F43" s="43">
        <v>100</v>
      </c>
      <c r="G43" s="42">
        <f>VLOOKUP(C43,'180'!A41:I4131,7,0)</f>
        <v>4.33</v>
      </c>
      <c r="H43" s="57">
        <f t="shared" si="3"/>
        <v>433</v>
      </c>
      <c r="I43" s="52"/>
      <c r="J43" s="52"/>
      <c r="K43" s="52"/>
      <c r="L43" s="52"/>
      <c r="M43" s="52"/>
      <c r="N43" s="52"/>
      <c r="O43" s="52"/>
    </row>
    <row r="44" spans="1:15" s="1" customFormat="1">
      <c r="A44" s="38" t="s">
        <v>8172</v>
      </c>
      <c r="B44" s="39" t="s">
        <v>7472</v>
      </c>
      <c r="C44" s="40" t="s">
        <v>6848</v>
      </c>
      <c r="D44" s="41" t="str">
        <f>VLOOKUP(C44,'180'!A43:G4133,3,0)</f>
        <v>Imprimação betuminosa impermeabilizante</v>
      </c>
      <c r="E44" s="42" t="str">
        <f>VLOOKUP(C44,'180'!A42:G4132,4,0)</f>
        <v>m²</v>
      </c>
      <c r="F44" s="43">
        <v>100</v>
      </c>
      <c r="G44" s="42">
        <f>VLOOKUP(C44,'180'!A42:I4132,7,0)</f>
        <v>9.3000000000000007</v>
      </c>
      <c r="H44" s="57">
        <f t="shared" si="3"/>
        <v>930</v>
      </c>
      <c r="I44" s="52"/>
      <c r="J44" s="52"/>
      <c r="K44" s="52"/>
      <c r="L44" s="52"/>
      <c r="M44" s="52"/>
      <c r="N44" s="52"/>
      <c r="O44" s="52"/>
    </row>
    <row r="45" spans="1:15" s="1" customFormat="1" ht="26.25" thickBot="1">
      <c r="A45" s="124" t="s">
        <v>8173</v>
      </c>
      <c r="B45" s="123" t="s">
        <v>7472</v>
      </c>
      <c r="C45" s="121" t="s">
        <v>6842</v>
      </c>
      <c r="D45" s="119" t="str">
        <f>VLOOKUP(C45,'180'!A44:G4134,3,0)</f>
        <v>Camada de rolamento em concreto betuminoso usinado quente - CBUQ</v>
      </c>
      <c r="E45" s="116" t="str">
        <f>VLOOKUP(C45,'180'!A43:G4133,4,0)</f>
        <v>m³</v>
      </c>
      <c r="F45" s="117">
        <v>5</v>
      </c>
      <c r="G45" s="116">
        <f>VLOOKUP(C45,'180'!A43:I4133,7,0)</f>
        <v>1013.15</v>
      </c>
      <c r="H45" s="57">
        <f t="shared" si="3"/>
        <v>5065.75</v>
      </c>
      <c r="I45" s="126"/>
      <c r="J45" s="52"/>
      <c r="K45" s="52"/>
      <c r="L45" s="52"/>
      <c r="M45" s="52"/>
      <c r="N45" s="52"/>
      <c r="O45" s="52"/>
    </row>
    <row r="46" spans="1:15" s="1" customFormat="1" ht="13.5" thickBot="1">
      <c r="A46" s="125"/>
      <c r="B46" s="122"/>
      <c r="C46" s="122"/>
      <c r="D46" s="120"/>
      <c r="E46" s="226" t="s">
        <v>8176</v>
      </c>
      <c r="F46" s="227"/>
      <c r="G46" s="228"/>
      <c r="H46" s="118">
        <f>SUBTOTAL(109,H10:H45)</f>
        <v>261057.80000000002</v>
      </c>
      <c r="I46" s="52"/>
      <c r="J46" s="52"/>
      <c r="K46" s="52"/>
      <c r="L46" s="52"/>
      <c r="M46" s="52"/>
      <c r="N46" s="52"/>
      <c r="O46" s="52"/>
    </row>
    <row r="47" spans="1:15" s="1" customFormat="1" ht="13.5" thickBot="1">
      <c r="A47" s="128"/>
      <c r="B47" s="52"/>
      <c r="C47" s="52"/>
      <c r="D47" s="52"/>
      <c r="E47" s="226" t="s">
        <v>8178</v>
      </c>
      <c r="F47" s="227"/>
      <c r="G47" s="228"/>
      <c r="H47" s="118">
        <f>H46*0.2716</f>
        <v>70903.298480000012</v>
      </c>
      <c r="I47" s="52"/>
      <c r="J47" s="52"/>
      <c r="K47" s="52"/>
      <c r="L47" s="52"/>
      <c r="M47" s="52"/>
      <c r="N47" s="52"/>
      <c r="O47" s="52"/>
    </row>
    <row r="48" spans="1:15" s="1" customFormat="1" ht="13.5" thickBot="1">
      <c r="A48" s="127"/>
      <c r="B48" s="127"/>
      <c r="C48" s="52"/>
      <c r="D48" s="52"/>
      <c r="E48" s="226" t="s">
        <v>8177</v>
      </c>
      <c r="F48" s="227"/>
      <c r="G48" s="228"/>
      <c r="H48" s="118">
        <f>H47+H46</f>
        <v>331961.09848000004</v>
      </c>
      <c r="I48" s="52"/>
      <c r="J48" s="52"/>
      <c r="K48" s="52"/>
      <c r="L48" s="52"/>
      <c r="M48" s="52"/>
      <c r="N48" s="52"/>
      <c r="O48" s="52"/>
    </row>
    <row r="49" spans="1:15" s="1" customFormat="1">
      <c r="A49" s="52"/>
      <c r="B49" s="52"/>
      <c r="C49" s="122"/>
      <c r="D49" s="12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spans="1:15" s="1" customForma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</row>
    <row r="51" spans="1:15" s="1" customForma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</row>
    <row r="52" spans="1:15" s="1" customForma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</row>
    <row r="53" spans="1:15" s="1" customForma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</row>
    <row r="54" spans="1:15" s="1" customForma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</row>
    <row r="55" spans="1:15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</row>
    <row r="56" spans="1:15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</row>
    <row r="57" spans="1:15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</row>
    <row r="58" spans="1:15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</row>
    <row r="59" spans="1:15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</row>
    <row r="60" spans="1:1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</row>
    <row r="61" spans="1:15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</row>
    <row r="62" spans="1:15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</row>
    <row r="63" spans="1:15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</row>
    <row r="64" spans="1:15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</row>
    <row r="65" spans="1:15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</row>
    <row r="66" spans="1:1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</row>
    <row r="67" spans="1:15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</row>
    <row r="68" spans="1:15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</row>
    <row r="69" spans="1:15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</row>
    <row r="70" spans="1:15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</row>
    <row r="71" spans="1:15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</row>
    <row r="72" spans="1:1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</row>
    <row r="73" spans="1:15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</row>
    <row r="74" spans="1:15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</row>
    <row r="75" spans="1:15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</row>
    <row r="76" spans="1:15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</row>
    <row r="77" spans="1:15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</row>
    <row r="78" spans="1:15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</row>
    <row r="79" spans="1:15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</row>
    <row r="80" spans="1:15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</row>
    <row r="81" spans="1:15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</row>
    <row r="82" spans="1:1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</row>
    <row r="83" spans="1:1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</row>
    <row r="84" spans="1:1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</row>
    <row r="85" spans="1:1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</row>
    <row r="86" spans="1:15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</row>
    <row r="87" spans="1:15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</row>
    <row r="88" spans="1:15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</row>
    <row r="89" spans="1:15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</row>
    <row r="90" spans="1:15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</row>
    <row r="91" spans="1:15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</row>
    <row r="92" spans="1:15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</row>
    <row r="93" spans="1:15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</row>
    <row r="94" spans="1:15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</row>
    <row r="95" spans="1:15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</row>
    <row r="96" spans="1:15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</row>
    <row r="97" spans="1:15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</row>
    <row r="98" spans="1:15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</row>
    <row r="99" spans="1:15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</row>
    <row r="100" spans="1:15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</row>
    <row r="101" spans="1:15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</row>
    <row r="102" spans="1:15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</row>
    <row r="103" spans="1:15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</row>
    <row r="104" spans="1:15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</row>
    <row r="105" spans="1:15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</row>
    <row r="106" spans="1:15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</row>
    <row r="107" spans="1:15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</row>
    <row r="108" spans="1:15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</row>
    <row r="109" spans="1:15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</row>
    <row r="110" spans="1:15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</row>
    <row r="111" spans="1:15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</row>
    <row r="112" spans="1:15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</row>
    <row r="113" spans="1:25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</row>
    <row r="114" spans="1:25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</row>
    <row r="115" spans="1:25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</row>
    <row r="116" spans="1:25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</row>
    <row r="117" spans="1:25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</row>
    <row r="118" spans="1:25">
      <c r="A118" s="45"/>
      <c r="B118" s="45"/>
      <c r="C118" s="45"/>
      <c r="D118" s="45"/>
      <c r="E118" s="45"/>
      <c r="F118" s="45"/>
      <c r="G118" s="45"/>
      <c r="H118" s="45"/>
      <c r="I118" s="44"/>
      <c r="J118" s="45"/>
      <c r="K118" s="45"/>
      <c r="L118" s="45"/>
      <c r="M118" s="45"/>
      <c r="N118" s="45"/>
      <c r="O118" s="45"/>
    </row>
    <row r="119" spans="1:25">
      <c r="A119" s="45"/>
      <c r="B119" s="45"/>
      <c r="C119" s="45"/>
      <c r="D119" s="45"/>
      <c r="E119" s="45"/>
      <c r="F119" s="45"/>
      <c r="G119" s="45"/>
      <c r="H119" s="45"/>
      <c r="I119" s="44"/>
      <c r="J119" s="45"/>
      <c r="K119" s="45"/>
      <c r="L119" s="45"/>
      <c r="M119" s="45"/>
      <c r="N119" s="45"/>
      <c r="O119" s="45"/>
    </row>
    <row r="120" spans="1:25">
      <c r="A120" s="45"/>
      <c r="B120" s="45"/>
      <c r="C120" s="45"/>
      <c r="D120" s="45"/>
      <c r="E120" s="45"/>
      <c r="F120" s="45"/>
      <c r="G120" s="45"/>
      <c r="H120" s="45"/>
      <c r="I120" s="44"/>
      <c r="J120" s="45"/>
      <c r="K120" s="45"/>
      <c r="L120" s="45"/>
      <c r="M120" s="45"/>
      <c r="N120" s="45"/>
      <c r="O120" s="45"/>
    </row>
    <row r="121" spans="1:25">
      <c r="A121" s="45"/>
      <c r="B121" s="45"/>
      <c r="C121" s="45"/>
      <c r="D121" s="45"/>
      <c r="E121" s="45"/>
      <c r="F121" s="45"/>
      <c r="G121" s="45"/>
      <c r="H121" s="45"/>
      <c r="I121" s="44"/>
      <c r="J121" s="45"/>
      <c r="K121" s="45"/>
      <c r="L121" s="45"/>
      <c r="M121" s="45"/>
      <c r="N121" s="45"/>
      <c r="O121" s="45"/>
    </row>
    <row r="122" spans="1:25">
      <c r="A122" s="45"/>
      <c r="B122" s="45"/>
      <c r="C122" s="58"/>
      <c r="D122" s="59"/>
      <c r="E122" s="45"/>
      <c r="F122" s="60"/>
      <c r="G122" s="61"/>
      <c r="H122" s="62"/>
      <c r="I122" s="44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</row>
    <row r="123" spans="1:25">
      <c r="A123" s="45"/>
      <c r="B123" s="45"/>
      <c r="C123" s="58"/>
      <c r="D123" s="59"/>
      <c r="E123" s="45"/>
      <c r="F123" s="60"/>
      <c r="G123" s="61"/>
      <c r="H123" s="62"/>
      <c r="I123" s="44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</row>
    <row r="124" spans="1:25">
      <c r="A124" s="45"/>
      <c r="B124" s="45"/>
      <c r="C124" s="58"/>
      <c r="D124" s="59"/>
      <c r="E124" s="45"/>
      <c r="F124" s="60"/>
      <c r="G124" s="61"/>
      <c r="H124" s="62"/>
      <c r="I124" s="44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</row>
    <row r="125" spans="1:25">
      <c r="A125" s="45"/>
      <c r="B125" s="45"/>
      <c r="C125" s="58"/>
      <c r="D125" s="59"/>
      <c r="E125" s="45"/>
      <c r="F125" s="60"/>
      <c r="G125" s="61"/>
      <c r="H125" s="62"/>
      <c r="I125" s="44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</row>
    <row r="126" spans="1:25">
      <c r="A126" s="45"/>
      <c r="B126" s="45"/>
      <c r="C126" s="58"/>
      <c r="D126" s="59"/>
      <c r="E126" s="45"/>
      <c r="F126" s="60"/>
      <c r="G126" s="61"/>
      <c r="H126" s="62"/>
      <c r="I126" s="44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</row>
    <row r="127" spans="1:25">
      <c r="A127" s="45"/>
      <c r="B127" s="45"/>
      <c r="C127" s="58"/>
      <c r="D127" s="59"/>
      <c r="E127" s="45"/>
      <c r="F127" s="60"/>
      <c r="G127" s="61"/>
      <c r="H127" s="62"/>
      <c r="I127" s="44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</row>
    <row r="128" spans="1:25">
      <c r="A128" s="45"/>
      <c r="B128" s="45"/>
      <c r="C128" s="58"/>
      <c r="D128" s="59"/>
      <c r="E128" s="45"/>
      <c r="F128" s="60"/>
      <c r="G128" s="61"/>
      <c r="H128" s="62"/>
      <c r="I128" s="44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</row>
    <row r="129" spans="1:25">
      <c r="A129" s="45"/>
      <c r="B129" s="45"/>
      <c r="C129" s="58"/>
      <c r="D129" s="59"/>
      <c r="E129" s="45"/>
      <c r="F129" s="60"/>
      <c r="G129" s="61"/>
      <c r="H129" s="62"/>
      <c r="I129" s="44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</row>
    <row r="130" spans="1:25">
      <c r="A130" s="45"/>
      <c r="B130" s="45"/>
      <c r="C130" s="58"/>
      <c r="D130" s="59"/>
      <c r="E130" s="45"/>
      <c r="F130" s="60"/>
      <c r="G130" s="61"/>
      <c r="H130" s="62"/>
      <c r="I130" s="44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</row>
    <row r="131" spans="1:25">
      <c r="A131" s="45"/>
      <c r="B131" s="45"/>
      <c r="C131" s="58"/>
      <c r="D131" s="59"/>
      <c r="E131" s="45"/>
      <c r="F131" s="60"/>
      <c r="G131" s="61"/>
      <c r="H131" s="62"/>
      <c r="I131" s="44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</row>
    <row r="132" spans="1:25">
      <c r="A132" s="45"/>
      <c r="B132" s="45"/>
      <c r="C132" s="58"/>
      <c r="D132" s="59"/>
      <c r="E132" s="45"/>
      <c r="F132" s="60"/>
      <c r="G132" s="61"/>
      <c r="H132" s="62"/>
      <c r="I132" s="44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</row>
    <row r="133" spans="1:25">
      <c r="A133" s="45"/>
      <c r="B133" s="45"/>
      <c r="C133" s="58"/>
      <c r="D133" s="59"/>
      <c r="E133" s="45"/>
      <c r="F133" s="60"/>
      <c r="G133" s="61"/>
      <c r="H133" s="62"/>
      <c r="I133" s="44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</row>
    <row r="134" spans="1:25">
      <c r="A134" s="45"/>
      <c r="B134" s="45"/>
      <c r="C134" s="58"/>
      <c r="D134" s="59"/>
      <c r="E134" s="45"/>
      <c r="F134" s="60"/>
      <c r="G134" s="61"/>
      <c r="H134" s="62"/>
      <c r="I134" s="44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</row>
    <row r="135" spans="1:25">
      <c r="A135" s="45"/>
      <c r="B135" s="45"/>
      <c r="C135" s="58"/>
      <c r="D135" s="59"/>
      <c r="E135" s="45"/>
      <c r="F135" s="60"/>
      <c r="G135" s="61"/>
      <c r="H135" s="62"/>
      <c r="I135" s="44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</row>
    <row r="136" spans="1:25">
      <c r="A136" s="45"/>
      <c r="B136" s="45"/>
      <c r="C136" s="58"/>
      <c r="D136" s="59"/>
      <c r="E136" s="45"/>
      <c r="F136" s="60"/>
      <c r="G136" s="61"/>
      <c r="H136" s="62"/>
      <c r="I136" s="44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</row>
    <row r="137" spans="1:25">
      <c r="A137" s="45"/>
      <c r="B137" s="45"/>
      <c r="C137" s="58"/>
      <c r="D137" s="59"/>
      <c r="E137" s="45"/>
      <c r="F137" s="60"/>
      <c r="G137" s="61"/>
      <c r="H137" s="62"/>
      <c r="I137" s="44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</row>
    <row r="138" spans="1:25">
      <c r="A138" s="45"/>
      <c r="B138" s="45"/>
      <c r="C138" s="58"/>
      <c r="D138" s="59"/>
      <c r="E138" s="45"/>
      <c r="F138" s="60"/>
      <c r="G138" s="61"/>
      <c r="H138" s="62"/>
      <c r="I138" s="44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</row>
    <row r="139" spans="1:25">
      <c r="A139" s="45"/>
      <c r="B139" s="45"/>
      <c r="C139" s="58"/>
      <c r="D139" s="59"/>
      <c r="E139" s="45"/>
      <c r="F139" s="60"/>
      <c r="G139" s="61"/>
      <c r="H139" s="62"/>
      <c r="I139" s="44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</row>
    <row r="140" spans="1:25">
      <c r="A140" s="45"/>
      <c r="B140" s="45"/>
      <c r="C140" s="58"/>
      <c r="D140" s="59"/>
      <c r="E140" s="45"/>
      <c r="F140" s="60"/>
      <c r="G140" s="61"/>
      <c r="H140" s="62"/>
      <c r="I140" s="44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</row>
    <row r="141" spans="1:25">
      <c r="A141" s="45"/>
      <c r="B141" s="45"/>
      <c r="C141" s="58"/>
      <c r="D141" s="59"/>
      <c r="E141" s="45"/>
      <c r="F141" s="60"/>
      <c r="G141" s="61"/>
      <c r="H141" s="62"/>
      <c r="I141" s="44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</row>
    <row r="142" spans="1:25">
      <c r="A142" s="45"/>
      <c r="B142" s="45"/>
      <c r="C142" s="58"/>
      <c r="D142" s="59"/>
      <c r="E142" s="45"/>
      <c r="F142" s="60"/>
      <c r="G142" s="61"/>
      <c r="H142" s="62"/>
      <c r="I142" s="44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</row>
    <row r="143" spans="1:25">
      <c r="A143" s="45"/>
      <c r="B143" s="45"/>
      <c r="C143" s="58"/>
      <c r="D143" s="59"/>
      <c r="E143" s="45"/>
      <c r="F143" s="60"/>
      <c r="G143" s="61"/>
      <c r="H143" s="62"/>
      <c r="I143" s="44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</row>
    <row r="144" spans="1:25">
      <c r="A144" s="45"/>
      <c r="B144" s="45"/>
      <c r="C144" s="58"/>
      <c r="D144" s="59"/>
      <c r="E144" s="45"/>
      <c r="F144" s="60"/>
      <c r="G144" s="61"/>
      <c r="H144" s="62"/>
      <c r="I144" s="44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</row>
    <row r="145" spans="1:25">
      <c r="A145" s="45"/>
      <c r="B145" s="45"/>
      <c r="C145" s="58"/>
      <c r="D145" s="59"/>
      <c r="E145" s="45"/>
      <c r="F145" s="60"/>
      <c r="G145" s="61"/>
      <c r="H145" s="62"/>
      <c r="I145" s="44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</row>
    <row r="146" spans="1:25">
      <c r="A146" s="45"/>
      <c r="B146" s="45"/>
      <c r="C146" s="58"/>
      <c r="D146" s="59"/>
      <c r="E146" s="45"/>
      <c r="F146" s="60"/>
      <c r="G146" s="61"/>
      <c r="H146" s="62"/>
      <c r="I146" s="44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</row>
    <row r="147" spans="1:25">
      <c r="A147" s="45"/>
      <c r="B147" s="45"/>
      <c r="C147" s="58"/>
      <c r="D147" s="59"/>
      <c r="E147" s="45"/>
      <c r="F147" s="60"/>
      <c r="G147" s="61"/>
      <c r="H147" s="62"/>
      <c r="I147" s="44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</row>
    <row r="148" spans="1:25">
      <c r="A148" s="45"/>
      <c r="B148" s="45"/>
      <c r="C148" s="58"/>
      <c r="D148" s="59"/>
      <c r="E148" s="45"/>
      <c r="F148" s="60"/>
      <c r="G148" s="61"/>
      <c r="H148" s="62"/>
      <c r="I148" s="44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</row>
    <row r="149" spans="1:25">
      <c r="A149" s="45"/>
      <c r="B149" s="45"/>
      <c r="C149" s="58"/>
      <c r="D149" s="59"/>
      <c r="E149" s="45"/>
      <c r="F149" s="60"/>
      <c r="G149" s="61"/>
      <c r="H149" s="62"/>
      <c r="I149" s="44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</row>
    <row r="150" spans="1:25">
      <c r="A150" s="45"/>
      <c r="B150" s="45"/>
      <c r="C150" s="58"/>
      <c r="D150" s="59"/>
      <c r="E150" s="45"/>
      <c r="F150" s="60"/>
      <c r="G150" s="61"/>
      <c r="H150" s="62"/>
      <c r="I150" s="44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</row>
    <row r="151" spans="1:25">
      <c r="A151" s="45"/>
      <c r="B151" s="45"/>
      <c r="C151" s="58"/>
      <c r="D151" s="59"/>
      <c r="E151" s="45"/>
      <c r="F151" s="60"/>
      <c r="G151" s="61"/>
      <c r="H151" s="62"/>
      <c r="I151" s="44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</row>
    <row r="152" spans="1:25">
      <c r="A152" s="45"/>
      <c r="B152" s="45"/>
      <c r="C152" s="58"/>
      <c r="D152" s="59"/>
      <c r="E152" s="45"/>
      <c r="F152" s="60"/>
      <c r="G152" s="61"/>
      <c r="H152" s="62"/>
      <c r="I152" s="44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</row>
    <row r="153" spans="1:25">
      <c r="A153" s="45"/>
      <c r="B153" s="45"/>
      <c r="C153" s="58"/>
      <c r="D153" s="59"/>
      <c r="E153" s="45"/>
      <c r="F153" s="60"/>
      <c r="G153" s="61"/>
      <c r="H153" s="62"/>
      <c r="I153" s="44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</row>
    <row r="154" spans="1:25">
      <c r="A154" s="45"/>
      <c r="B154" s="45"/>
      <c r="C154" s="58"/>
      <c r="D154" s="59"/>
      <c r="E154" s="45"/>
      <c r="F154" s="60"/>
      <c r="G154" s="61"/>
      <c r="H154" s="62"/>
      <c r="I154" s="44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</row>
    <row r="155" spans="1:25">
      <c r="A155" s="45"/>
      <c r="B155" s="45"/>
      <c r="C155" s="58"/>
      <c r="D155" s="59"/>
      <c r="E155" s="45"/>
      <c r="F155" s="60"/>
      <c r="G155" s="61"/>
      <c r="H155" s="62"/>
      <c r="I155" s="44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</row>
    <row r="156" spans="1:25">
      <c r="A156" s="45"/>
      <c r="B156" s="45"/>
      <c r="C156" s="58"/>
      <c r="D156" s="59"/>
      <c r="E156" s="45"/>
      <c r="F156" s="60"/>
      <c r="G156" s="61"/>
      <c r="H156" s="62"/>
      <c r="I156" s="44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</row>
    <row r="157" spans="1:25">
      <c r="A157" s="45"/>
      <c r="B157" s="45"/>
      <c r="C157" s="58"/>
      <c r="D157" s="59"/>
      <c r="E157" s="45"/>
      <c r="F157" s="60"/>
      <c r="G157" s="61"/>
      <c r="H157" s="62"/>
      <c r="I157" s="44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</row>
    <row r="158" spans="1:25">
      <c r="A158" s="45"/>
      <c r="B158" s="45"/>
      <c r="C158" s="58"/>
      <c r="D158" s="59"/>
      <c r="E158" s="45"/>
      <c r="F158" s="60"/>
      <c r="G158" s="61"/>
      <c r="H158" s="62"/>
      <c r="I158" s="44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</row>
    <row r="159" spans="1:25">
      <c r="A159" s="45"/>
      <c r="B159" s="45"/>
      <c r="C159" s="58"/>
      <c r="D159" s="59"/>
      <c r="E159" s="45"/>
      <c r="F159" s="60"/>
      <c r="G159" s="61"/>
      <c r="H159" s="62"/>
      <c r="I159" s="44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</row>
    <row r="160" spans="1:25">
      <c r="A160" s="45"/>
      <c r="B160" s="45"/>
      <c r="C160" s="58"/>
      <c r="D160" s="59"/>
      <c r="E160" s="45"/>
      <c r="F160" s="60"/>
      <c r="G160" s="61"/>
      <c r="H160" s="62"/>
      <c r="I160" s="44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</row>
    <row r="161" spans="1:25">
      <c r="A161" s="45"/>
      <c r="B161" s="45"/>
      <c r="C161" s="58"/>
      <c r="D161" s="59"/>
      <c r="E161" s="45"/>
      <c r="F161" s="60"/>
      <c r="G161" s="61"/>
      <c r="H161" s="62"/>
      <c r="I161" s="44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</row>
    <row r="162" spans="1:25">
      <c r="A162" s="45"/>
      <c r="B162" s="45"/>
      <c r="C162" s="58"/>
      <c r="D162" s="59"/>
      <c r="E162" s="45"/>
      <c r="F162" s="60"/>
      <c r="G162" s="61"/>
      <c r="H162" s="62"/>
      <c r="I162" s="44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</row>
    <row r="163" spans="1:25">
      <c r="A163" s="45"/>
      <c r="B163" s="45"/>
      <c r="C163" s="58"/>
      <c r="D163" s="59"/>
      <c r="E163" s="45"/>
      <c r="F163" s="60"/>
      <c r="G163" s="61"/>
      <c r="H163" s="62"/>
      <c r="I163" s="44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</row>
    <row r="164" spans="1:25">
      <c r="A164" s="45"/>
      <c r="B164" s="45"/>
      <c r="C164" s="58"/>
      <c r="D164" s="59"/>
      <c r="E164" s="45"/>
      <c r="F164" s="60"/>
      <c r="G164" s="61"/>
      <c r="H164" s="62"/>
      <c r="I164" s="44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</row>
    <row r="165" spans="1:25">
      <c r="A165" s="45"/>
      <c r="B165" s="45"/>
      <c r="C165" s="58"/>
      <c r="D165" s="59"/>
      <c r="E165" s="45"/>
      <c r="F165" s="60"/>
      <c r="G165" s="61"/>
      <c r="H165" s="62"/>
      <c r="I165" s="44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</row>
    <row r="166" spans="1:25">
      <c r="A166" s="45"/>
      <c r="B166" s="45"/>
      <c r="C166" s="58"/>
      <c r="D166" s="59"/>
      <c r="E166" s="45"/>
      <c r="F166" s="60"/>
      <c r="G166" s="61"/>
      <c r="H166" s="62"/>
      <c r="I166" s="44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</row>
    <row r="167" spans="1:25">
      <c r="A167" s="45"/>
      <c r="B167" s="45"/>
      <c r="C167" s="58"/>
      <c r="D167" s="59"/>
      <c r="E167" s="45"/>
      <c r="F167" s="60"/>
      <c r="G167" s="61"/>
      <c r="H167" s="62"/>
      <c r="I167" s="44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</row>
    <row r="168" spans="1:25">
      <c r="A168" s="45"/>
      <c r="B168" s="45"/>
      <c r="C168" s="58"/>
      <c r="D168" s="59"/>
      <c r="E168" s="45"/>
      <c r="F168" s="60"/>
      <c r="G168" s="61"/>
      <c r="H168" s="62"/>
      <c r="I168" s="44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</row>
    <row r="169" spans="1:25">
      <c r="A169" s="45"/>
      <c r="B169" s="45"/>
      <c r="C169" s="58"/>
      <c r="D169" s="59"/>
      <c r="E169" s="45"/>
      <c r="F169" s="60"/>
      <c r="G169" s="61"/>
      <c r="H169" s="62"/>
      <c r="I169" s="44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</row>
    <row r="170" spans="1:25">
      <c r="A170" s="45"/>
      <c r="B170" s="45"/>
      <c r="C170" s="58"/>
      <c r="D170" s="59"/>
      <c r="E170" s="45"/>
      <c r="F170" s="60"/>
      <c r="G170" s="61"/>
      <c r="H170" s="62"/>
      <c r="I170" s="44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</row>
    <row r="171" spans="1:25">
      <c r="A171" s="45"/>
      <c r="B171" s="45"/>
      <c r="C171" s="58"/>
      <c r="D171" s="59"/>
      <c r="E171" s="45"/>
      <c r="F171" s="60"/>
      <c r="G171" s="61"/>
      <c r="H171" s="62"/>
      <c r="I171" s="44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</row>
    <row r="172" spans="1:25">
      <c r="A172" s="45"/>
      <c r="B172" s="45"/>
      <c r="C172" s="58"/>
      <c r="D172" s="59"/>
      <c r="E172" s="45"/>
      <c r="F172" s="60"/>
      <c r="G172" s="61"/>
      <c r="H172" s="62"/>
      <c r="I172" s="44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</row>
    <row r="173" spans="1:25">
      <c r="A173" s="45"/>
      <c r="B173" s="45"/>
      <c r="C173" s="58"/>
      <c r="D173" s="59"/>
      <c r="E173" s="45"/>
      <c r="F173" s="60"/>
      <c r="G173" s="61"/>
      <c r="H173" s="62"/>
      <c r="I173" s="44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</row>
    <row r="174" spans="1:25">
      <c r="A174" s="45"/>
      <c r="B174" s="45"/>
      <c r="C174" s="58"/>
      <c r="D174" s="59"/>
      <c r="E174" s="45"/>
      <c r="F174" s="60"/>
      <c r="G174" s="61"/>
      <c r="H174" s="62"/>
      <c r="I174" s="44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</row>
    <row r="175" spans="1:25">
      <c r="A175" s="45"/>
      <c r="B175" s="45"/>
      <c r="C175" s="58"/>
      <c r="D175" s="59"/>
      <c r="E175" s="45"/>
      <c r="F175" s="60"/>
      <c r="G175" s="61"/>
      <c r="H175" s="62"/>
      <c r="I175" s="44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</row>
    <row r="176" spans="1:25">
      <c r="A176" s="45"/>
      <c r="B176" s="45"/>
      <c r="C176" s="58"/>
      <c r="D176" s="59"/>
      <c r="E176" s="45"/>
      <c r="F176" s="60"/>
      <c r="G176" s="61"/>
      <c r="H176" s="62"/>
      <c r="I176" s="44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</row>
    <row r="177" spans="1:25">
      <c r="A177" s="45"/>
      <c r="B177" s="45"/>
      <c r="C177" s="58"/>
      <c r="D177" s="59"/>
      <c r="E177" s="45"/>
      <c r="F177" s="60"/>
      <c r="G177" s="61"/>
      <c r="H177" s="62"/>
      <c r="I177" s="44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</row>
    <row r="178" spans="1:25">
      <c r="A178" s="45"/>
      <c r="B178" s="45"/>
      <c r="C178" s="58"/>
      <c r="D178" s="59"/>
      <c r="E178" s="45"/>
      <c r="F178" s="60"/>
      <c r="G178" s="61"/>
      <c r="H178" s="62"/>
      <c r="I178" s="44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</row>
    <row r="179" spans="1:25">
      <c r="A179" s="45"/>
      <c r="B179" s="45"/>
      <c r="C179" s="58"/>
      <c r="D179" s="59"/>
      <c r="E179" s="45"/>
      <c r="F179" s="60"/>
      <c r="G179" s="61"/>
      <c r="H179" s="62"/>
      <c r="I179" s="44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</row>
    <row r="180" spans="1:25">
      <c r="A180" s="45"/>
      <c r="B180" s="45"/>
      <c r="C180" s="58"/>
      <c r="D180" s="59"/>
      <c r="E180" s="45"/>
      <c r="F180" s="60"/>
      <c r="G180" s="61"/>
      <c r="H180" s="62"/>
      <c r="I180" s="44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</row>
    <row r="181" spans="1:25">
      <c r="A181" s="45"/>
      <c r="B181" s="45"/>
      <c r="C181" s="58"/>
      <c r="D181" s="59"/>
      <c r="E181" s="45"/>
      <c r="F181" s="60"/>
      <c r="G181" s="61"/>
      <c r="H181" s="62"/>
      <c r="I181" s="44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</row>
    <row r="182" spans="1:25">
      <c r="A182" s="45"/>
      <c r="B182" s="45"/>
      <c r="C182" s="58"/>
      <c r="D182" s="59"/>
      <c r="E182" s="45"/>
      <c r="F182" s="60"/>
      <c r="G182" s="61"/>
      <c r="H182" s="62"/>
      <c r="I182" s="44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</row>
    <row r="183" spans="1:25">
      <c r="A183" s="45"/>
      <c r="B183" s="45"/>
      <c r="C183" s="58"/>
      <c r="D183" s="59"/>
      <c r="E183" s="45"/>
      <c r="F183" s="60"/>
      <c r="G183" s="61"/>
      <c r="H183" s="62"/>
      <c r="I183" s="44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</row>
    <row r="184" spans="1:25">
      <c r="A184" s="45"/>
      <c r="B184" s="45"/>
      <c r="C184" s="58"/>
      <c r="D184" s="59"/>
      <c r="E184" s="45"/>
      <c r="F184" s="60"/>
      <c r="G184" s="61"/>
      <c r="H184" s="62"/>
      <c r="I184" s="44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</row>
    <row r="185" spans="1:25">
      <c r="A185" s="45"/>
      <c r="B185" s="45"/>
      <c r="C185" s="58"/>
      <c r="D185" s="59"/>
      <c r="E185" s="45"/>
      <c r="F185" s="60"/>
      <c r="G185" s="61"/>
      <c r="H185" s="62"/>
      <c r="I185" s="44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</row>
    <row r="186" spans="1:25">
      <c r="A186" s="45"/>
      <c r="B186" s="45"/>
      <c r="C186" s="58"/>
      <c r="D186" s="59"/>
      <c r="E186" s="45"/>
      <c r="F186" s="60"/>
      <c r="G186" s="61"/>
      <c r="H186" s="62"/>
      <c r="I186" s="44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</row>
    <row r="187" spans="1:25">
      <c r="A187" s="45"/>
      <c r="B187" s="45"/>
      <c r="C187" s="58"/>
      <c r="D187" s="59"/>
      <c r="E187" s="45"/>
      <c r="F187" s="60"/>
      <c r="G187" s="61"/>
      <c r="H187" s="62"/>
      <c r="I187" s="44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</row>
    <row r="188" spans="1:25">
      <c r="A188" s="45"/>
      <c r="B188" s="45"/>
      <c r="C188" s="58"/>
      <c r="D188" s="59"/>
      <c r="E188" s="45"/>
      <c r="F188" s="60"/>
      <c r="G188" s="61"/>
      <c r="H188" s="62"/>
      <c r="I188" s="44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</row>
    <row r="189" spans="1:25">
      <c r="A189" s="45"/>
      <c r="B189" s="45"/>
      <c r="C189" s="58"/>
      <c r="D189" s="59"/>
      <c r="E189" s="45"/>
      <c r="F189" s="60"/>
      <c r="G189" s="61"/>
      <c r="H189" s="62"/>
      <c r="I189" s="44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</row>
    <row r="190" spans="1:25">
      <c r="A190" s="45"/>
      <c r="B190" s="45"/>
      <c r="C190" s="58"/>
      <c r="D190" s="59"/>
      <c r="E190" s="45"/>
      <c r="F190" s="60"/>
      <c r="G190" s="61"/>
      <c r="H190" s="62"/>
      <c r="I190" s="44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</row>
    <row r="191" spans="1:25">
      <c r="A191" s="45"/>
      <c r="B191" s="45"/>
      <c r="C191" s="58"/>
      <c r="D191" s="59"/>
      <c r="E191" s="45"/>
      <c r="F191" s="60"/>
      <c r="G191" s="61"/>
      <c r="H191" s="62"/>
      <c r="I191" s="44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</row>
    <row r="192" spans="1:25">
      <c r="A192" s="45"/>
      <c r="B192" s="45"/>
      <c r="C192" s="58"/>
      <c r="D192" s="59"/>
      <c r="E192" s="45"/>
      <c r="F192" s="60"/>
      <c r="G192" s="61"/>
      <c r="H192" s="62"/>
      <c r="I192" s="44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</row>
    <row r="193" spans="1:25">
      <c r="A193" s="45"/>
      <c r="B193" s="45"/>
      <c r="C193" s="58"/>
      <c r="D193" s="59"/>
      <c r="E193" s="45"/>
      <c r="F193" s="60"/>
      <c r="G193" s="61"/>
      <c r="H193" s="62"/>
      <c r="I193" s="44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</row>
    <row r="194" spans="1:25">
      <c r="A194" s="45"/>
      <c r="B194" s="45"/>
      <c r="C194" s="58"/>
      <c r="D194" s="59"/>
      <c r="E194" s="45"/>
      <c r="F194" s="60"/>
      <c r="G194" s="61"/>
      <c r="H194" s="62"/>
      <c r="I194" s="44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</row>
    <row r="195" spans="1:25">
      <c r="A195" s="45"/>
      <c r="B195" s="45"/>
      <c r="C195" s="58"/>
      <c r="D195" s="59"/>
      <c r="E195" s="45"/>
      <c r="F195" s="60"/>
      <c r="G195" s="61"/>
      <c r="H195" s="62"/>
      <c r="I195" s="44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</row>
    <row r="196" spans="1:25">
      <c r="A196" s="45"/>
      <c r="B196" s="45"/>
      <c r="C196" s="58"/>
      <c r="D196" s="59"/>
      <c r="E196" s="45"/>
      <c r="F196" s="60"/>
      <c r="G196" s="61"/>
      <c r="H196" s="62"/>
      <c r="I196" s="44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</row>
    <row r="197" spans="1:25">
      <c r="A197" s="45"/>
      <c r="B197" s="45"/>
      <c r="C197" s="58"/>
      <c r="D197" s="59"/>
      <c r="E197" s="45"/>
      <c r="F197" s="60"/>
      <c r="G197" s="61"/>
      <c r="H197" s="62"/>
      <c r="I197" s="44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</row>
    <row r="198" spans="1:25">
      <c r="A198" s="45"/>
      <c r="B198" s="45"/>
      <c r="C198" s="58"/>
      <c r="D198" s="59"/>
      <c r="E198" s="45"/>
      <c r="F198" s="60"/>
      <c r="G198" s="61"/>
      <c r="H198" s="62"/>
      <c r="I198" s="44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</row>
    <row r="199" spans="1:25">
      <c r="A199" s="45"/>
      <c r="B199" s="45"/>
      <c r="C199" s="58"/>
      <c r="D199" s="59"/>
      <c r="E199" s="45"/>
      <c r="F199" s="60"/>
      <c r="G199" s="61"/>
      <c r="H199" s="62"/>
      <c r="I199" s="44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</row>
    <row r="200" spans="1:25">
      <c r="A200" s="45"/>
      <c r="B200" s="45"/>
      <c r="C200" s="58"/>
      <c r="D200" s="59"/>
      <c r="E200" s="45"/>
      <c r="F200" s="60"/>
      <c r="G200" s="61"/>
      <c r="H200" s="62"/>
      <c r="I200" s="44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</row>
    <row r="201" spans="1:25">
      <c r="A201" s="45"/>
      <c r="B201" s="45"/>
      <c r="C201" s="58"/>
      <c r="D201" s="59"/>
      <c r="E201" s="45"/>
      <c r="F201" s="60"/>
      <c r="G201" s="61"/>
      <c r="H201" s="62"/>
      <c r="I201" s="44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</row>
    <row r="202" spans="1:25">
      <c r="A202" s="45"/>
      <c r="B202" s="45"/>
      <c r="C202" s="58"/>
      <c r="D202" s="59"/>
      <c r="E202" s="45"/>
      <c r="F202" s="60"/>
      <c r="G202" s="61"/>
      <c r="H202" s="62"/>
      <c r="I202" s="44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</row>
    <row r="203" spans="1:25">
      <c r="A203" s="45"/>
      <c r="B203" s="45"/>
      <c r="C203" s="58"/>
      <c r="D203" s="59"/>
      <c r="E203" s="45"/>
      <c r="F203" s="60"/>
      <c r="G203" s="61"/>
      <c r="H203" s="62"/>
      <c r="I203" s="44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</row>
    <row r="204" spans="1:25">
      <c r="A204" s="45"/>
      <c r="B204" s="45"/>
      <c r="C204" s="58"/>
      <c r="D204" s="59"/>
      <c r="E204" s="45"/>
      <c r="F204" s="60"/>
      <c r="G204" s="61"/>
      <c r="H204" s="62"/>
      <c r="I204" s="44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</row>
    <row r="205" spans="1:25">
      <c r="A205" s="45"/>
      <c r="B205" s="45"/>
      <c r="C205" s="58"/>
      <c r="D205" s="59"/>
      <c r="E205" s="45"/>
      <c r="F205" s="60"/>
      <c r="G205" s="61"/>
      <c r="H205" s="62"/>
      <c r="I205" s="44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</row>
    <row r="206" spans="1:25">
      <c r="A206" s="45"/>
      <c r="B206" s="45"/>
      <c r="C206" s="58"/>
      <c r="D206" s="59"/>
      <c r="E206" s="45"/>
      <c r="F206" s="60"/>
      <c r="G206" s="61"/>
      <c r="H206" s="62"/>
      <c r="I206" s="44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</row>
    <row r="207" spans="1:25">
      <c r="A207" s="45"/>
      <c r="B207" s="45"/>
      <c r="C207" s="58"/>
      <c r="D207" s="59"/>
      <c r="E207" s="45"/>
      <c r="F207" s="60"/>
      <c r="G207" s="61"/>
      <c r="H207" s="62"/>
      <c r="I207" s="44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</row>
    <row r="208" spans="1:25">
      <c r="A208" s="45"/>
      <c r="B208" s="45"/>
      <c r="C208" s="58"/>
      <c r="D208" s="59"/>
      <c r="E208" s="45"/>
      <c r="F208" s="60"/>
      <c r="G208" s="61"/>
      <c r="H208" s="62"/>
      <c r="I208" s="44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</row>
    <row r="209" spans="1:25">
      <c r="A209" s="45"/>
      <c r="B209" s="45"/>
      <c r="C209" s="58"/>
      <c r="D209" s="59"/>
      <c r="E209" s="45"/>
      <c r="F209" s="60"/>
      <c r="G209" s="61"/>
      <c r="H209" s="62"/>
      <c r="I209" s="44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</row>
    <row r="210" spans="1:25">
      <c r="A210" s="45"/>
      <c r="B210" s="45"/>
      <c r="C210" s="58"/>
      <c r="D210" s="59"/>
      <c r="E210" s="45"/>
      <c r="F210" s="60"/>
      <c r="G210" s="61"/>
      <c r="H210" s="62"/>
      <c r="I210" s="44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</row>
    <row r="211" spans="1:25">
      <c r="A211" s="45"/>
      <c r="B211" s="45"/>
      <c r="C211" s="58"/>
      <c r="D211" s="59"/>
      <c r="E211" s="45"/>
      <c r="F211" s="60"/>
      <c r="G211" s="61"/>
      <c r="H211" s="62"/>
      <c r="I211" s="44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</row>
    <row r="212" spans="1:25">
      <c r="A212" s="45"/>
      <c r="B212" s="45"/>
      <c r="C212" s="58"/>
      <c r="D212" s="59"/>
      <c r="E212" s="45"/>
      <c r="F212" s="60"/>
      <c r="G212" s="61"/>
      <c r="H212" s="62"/>
      <c r="I212" s="44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</row>
    <row r="213" spans="1:25">
      <c r="A213" s="45"/>
      <c r="B213" s="45"/>
      <c r="C213" s="58"/>
      <c r="D213" s="59"/>
      <c r="E213" s="45"/>
      <c r="F213" s="60"/>
      <c r="G213" s="61"/>
      <c r="H213" s="62"/>
      <c r="I213" s="44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</row>
    <row r="214" spans="1:25">
      <c r="A214" s="45"/>
      <c r="B214" s="45"/>
      <c r="C214" s="58"/>
      <c r="D214" s="59"/>
      <c r="E214" s="45"/>
      <c r="F214" s="60"/>
      <c r="G214" s="61"/>
      <c r="H214" s="62"/>
      <c r="I214" s="44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</row>
    <row r="215" spans="1:25">
      <c r="A215" s="45"/>
      <c r="B215" s="45"/>
      <c r="C215" s="58"/>
      <c r="D215" s="59"/>
      <c r="E215" s="45"/>
      <c r="F215" s="60"/>
      <c r="G215" s="61"/>
      <c r="H215" s="62"/>
      <c r="I215" s="44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</row>
    <row r="216" spans="1:25">
      <c r="A216" s="45"/>
      <c r="B216" s="45"/>
      <c r="C216" s="58"/>
      <c r="D216" s="59"/>
      <c r="E216" s="45"/>
      <c r="F216" s="60"/>
      <c r="G216" s="61"/>
      <c r="H216" s="62"/>
      <c r="I216" s="44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</row>
    <row r="217" spans="1:25">
      <c r="A217" s="45"/>
      <c r="B217" s="45"/>
      <c r="C217" s="58"/>
      <c r="D217" s="59"/>
      <c r="E217" s="45"/>
      <c r="F217" s="60"/>
      <c r="G217" s="61"/>
      <c r="H217" s="62"/>
      <c r="I217" s="44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</row>
    <row r="218" spans="1:25">
      <c r="A218" s="45"/>
      <c r="B218" s="45"/>
      <c r="C218" s="58"/>
      <c r="D218" s="59"/>
      <c r="E218" s="45"/>
      <c r="F218" s="60"/>
      <c r="G218" s="61"/>
      <c r="H218" s="62"/>
      <c r="I218" s="44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</row>
    <row r="219" spans="1:25">
      <c r="A219" s="45"/>
      <c r="B219" s="45"/>
      <c r="C219" s="58"/>
      <c r="D219" s="59"/>
      <c r="E219" s="45"/>
      <c r="F219" s="60"/>
      <c r="G219" s="61"/>
      <c r="H219" s="62"/>
      <c r="I219" s="44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</row>
    <row r="220" spans="1:25">
      <c r="A220" s="45"/>
      <c r="B220" s="45"/>
      <c r="C220" s="58"/>
      <c r="D220" s="59"/>
      <c r="E220" s="45"/>
      <c r="F220" s="60"/>
      <c r="G220" s="61"/>
      <c r="H220" s="62"/>
      <c r="I220" s="44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</row>
    <row r="221" spans="1:25">
      <c r="A221" s="45"/>
      <c r="B221" s="45"/>
      <c r="C221" s="58"/>
      <c r="D221" s="59"/>
      <c r="E221" s="45"/>
      <c r="F221" s="60"/>
      <c r="G221" s="61"/>
      <c r="H221" s="62"/>
      <c r="I221" s="44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</row>
    <row r="222" spans="1:25">
      <c r="A222" s="45"/>
      <c r="B222" s="45"/>
      <c r="C222" s="58"/>
      <c r="D222" s="59"/>
      <c r="E222" s="45"/>
      <c r="F222" s="60"/>
      <c r="G222" s="61"/>
      <c r="H222" s="62"/>
      <c r="I222" s="44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</row>
    <row r="223" spans="1:25">
      <c r="A223" s="45"/>
      <c r="B223" s="45"/>
      <c r="C223" s="58"/>
      <c r="D223" s="59"/>
      <c r="E223" s="45"/>
      <c r="F223" s="60"/>
      <c r="G223" s="61"/>
      <c r="H223" s="62"/>
      <c r="I223" s="44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</row>
    <row r="224" spans="1:25">
      <c r="A224" s="45"/>
      <c r="B224" s="45"/>
      <c r="C224" s="58"/>
      <c r="D224" s="59"/>
      <c r="E224" s="45"/>
      <c r="F224" s="60"/>
      <c r="G224" s="61"/>
      <c r="H224" s="62"/>
      <c r="I224" s="44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</row>
    <row r="225" spans="1:25">
      <c r="A225" s="45"/>
      <c r="B225" s="45"/>
      <c r="C225" s="58"/>
      <c r="D225" s="59"/>
      <c r="E225" s="45"/>
      <c r="F225" s="60"/>
      <c r="G225" s="61"/>
      <c r="H225" s="62"/>
      <c r="I225" s="44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</row>
    <row r="226" spans="1:25">
      <c r="A226" s="45"/>
      <c r="B226" s="45"/>
      <c r="C226" s="58"/>
      <c r="D226" s="59"/>
      <c r="E226" s="45"/>
      <c r="F226" s="60"/>
      <c r="G226" s="61"/>
      <c r="H226" s="62"/>
      <c r="I226" s="44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</row>
    <row r="227" spans="1:25">
      <c r="A227" s="45"/>
      <c r="B227" s="45"/>
      <c r="C227" s="58"/>
      <c r="D227" s="59"/>
      <c r="E227" s="45"/>
      <c r="F227" s="60"/>
      <c r="G227" s="61"/>
      <c r="H227" s="62"/>
      <c r="I227" s="44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</row>
    <row r="228" spans="1:25">
      <c r="A228" s="45"/>
      <c r="B228" s="45"/>
      <c r="C228" s="58"/>
      <c r="D228" s="59"/>
      <c r="E228" s="45"/>
      <c r="F228" s="60"/>
      <c r="G228" s="61"/>
      <c r="H228" s="62"/>
      <c r="I228" s="44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</row>
    <row r="229" spans="1:25">
      <c r="A229" s="45"/>
      <c r="B229" s="45"/>
      <c r="C229" s="58"/>
      <c r="D229" s="59"/>
      <c r="E229" s="45"/>
      <c r="F229" s="60"/>
      <c r="G229" s="61"/>
      <c r="H229" s="62"/>
      <c r="I229" s="44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</row>
    <row r="230" spans="1:25">
      <c r="A230" s="45"/>
      <c r="B230" s="45"/>
      <c r="C230" s="58"/>
      <c r="D230" s="59"/>
      <c r="E230" s="45"/>
      <c r="F230" s="60"/>
      <c r="G230" s="61"/>
      <c r="H230" s="62"/>
      <c r="I230" s="44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</row>
    <row r="231" spans="1:25">
      <c r="A231" s="45"/>
      <c r="B231" s="45"/>
      <c r="C231" s="58"/>
      <c r="D231" s="59"/>
      <c r="E231" s="45"/>
      <c r="F231" s="60"/>
      <c r="G231" s="61"/>
      <c r="H231" s="62"/>
      <c r="I231" s="44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</row>
    <row r="232" spans="1:25">
      <c r="A232" s="45"/>
      <c r="B232" s="45"/>
      <c r="C232" s="58"/>
      <c r="D232" s="59"/>
      <c r="E232" s="45"/>
      <c r="F232" s="60"/>
      <c r="G232" s="61"/>
      <c r="H232" s="62"/>
      <c r="I232" s="44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</row>
    <row r="233" spans="1:25">
      <c r="A233" s="45"/>
      <c r="B233" s="45"/>
      <c r="C233" s="58"/>
      <c r="D233" s="59"/>
      <c r="E233" s="45"/>
      <c r="F233" s="60"/>
      <c r="G233" s="61"/>
      <c r="H233" s="62"/>
      <c r="I233" s="44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</row>
    <row r="234" spans="1:25">
      <c r="A234" s="45"/>
      <c r="B234" s="45"/>
      <c r="C234" s="58"/>
      <c r="D234" s="59"/>
      <c r="E234" s="45"/>
      <c r="F234" s="60"/>
      <c r="G234" s="61"/>
      <c r="H234" s="62"/>
      <c r="I234" s="44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</row>
    <row r="235" spans="1:25">
      <c r="A235" s="45"/>
      <c r="B235" s="45"/>
      <c r="C235" s="58"/>
      <c r="D235" s="59"/>
      <c r="E235" s="45"/>
      <c r="F235" s="60"/>
      <c r="G235" s="61"/>
      <c r="H235" s="62"/>
      <c r="I235" s="44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</row>
    <row r="236" spans="1:25">
      <c r="A236" s="45"/>
      <c r="B236" s="45"/>
      <c r="C236" s="58"/>
      <c r="D236" s="59"/>
      <c r="E236" s="45"/>
      <c r="F236" s="60"/>
      <c r="G236" s="61"/>
      <c r="H236" s="62"/>
      <c r="I236" s="44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</row>
    <row r="237" spans="1:25">
      <c r="A237" s="45"/>
      <c r="B237" s="45"/>
      <c r="C237" s="58"/>
      <c r="D237" s="59"/>
      <c r="E237" s="45"/>
      <c r="F237" s="60"/>
      <c r="G237" s="61"/>
      <c r="H237" s="62"/>
      <c r="I237" s="44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</row>
    <row r="238" spans="1:25">
      <c r="A238" s="45"/>
      <c r="B238" s="45"/>
      <c r="C238" s="58"/>
      <c r="D238" s="59"/>
      <c r="E238" s="45"/>
      <c r="F238" s="60"/>
      <c r="G238" s="61"/>
      <c r="H238" s="62"/>
      <c r="I238" s="44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</row>
    <row r="239" spans="1:25">
      <c r="A239" s="45"/>
      <c r="B239" s="45"/>
      <c r="C239" s="58"/>
      <c r="D239" s="59"/>
      <c r="E239" s="45"/>
      <c r="F239" s="60"/>
      <c r="G239" s="61"/>
      <c r="H239" s="62"/>
      <c r="I239" s="44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</row>
    <row r="240" spans="1:25">
      <c r="A240" s="45"/>
      <c r="B240" s="45"/>
      <c r="C240" s="58"/>
      <c r="D240" s="59"/>
      <c r="E240" s="45"/>
      <c r="F240" s="60"/>
      <c r="G240" s="61"/>
      <c r="H240" s="62"/>
      <c r="I240" s="44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</row>
    <row r="241" spans="1:25">
      <c r="A241" s="45"/>
      <c r="B241" s="45"/>
      <c r="C241" s="58"/>
      <c r="D241" s="59"/>
      <c r="E241" s="45"/>
      <c r="F241" s="60"/>
      <c r="G241" s="61"/>
      <c r="H241" s="62"/>
      <c r="I241" s="44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</row>
    <row r="242" spans="1:25">
      <c r="A242" s="45"/>
      <c r="B242" s="45"/>
      <c r="C242" s="58"/>
      <c r="D242" s="59"/>
      <c r="E242" s="45"/>
      <c r="F242" s="60"/>
      <c r="G242" s="61"/>
      <c r="H242" s="62"/>
      <c r="I242" s="44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</row>
    <row r="243" spans="1:25">
      <c r="A243" s="45"/>
      <c r="B243" s="45"/>
      <c r="C243" s="58"/>
      <c r="D243" s="59"/>
      <c r="E243" s="45"/>
      <c r="F243" s="60"/>
      <c r="G243" s="61"/>
      <c r="H243" s="62"/>
      <c r="I243" s="44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</row>
    <row r="244" spans="1:25">
      <c r="A244" s="45"/>
      <c r="B244" s="45"/>
      <c r="C244" s="58"/>
      <c r="D244" s="59"/>
      <c r="E244" s="45"/>
      <c r="F244" s="60"/>
      <c r="G244" s="61"/>
      <c r="H244" s="62"/>
      <c r="I244" s="44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</row>
    <row r="245" spans="1:25">
      <c r="A245" s="45"/>
      <c r="B245" s="45"/>
      <c r="C245" s="58"/>
      <c r="D245" s="59"/>
      <c r="E245" s="45"/>
      <c r="F245" s="60"/>
      <c r="G245" s="61"/>
      <c r="H245" s="62"/>
      <c r="I245" s="44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</row>
    <row r="246" spans="1:25">
      <c r="A246" s="45"/>
      <c r="B246" s="45"/>
      <c r="C246" s="58"/>
      <c r="D246" s="59"/>
      <c r="E246" s="45"/>
      <c r="F246" s="60"/>
      <c r="G246" s="61"/>
      <c r="H246" s="62"/>
      <c r="I246" s="44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</row>
    <row r="247" spans="1:25">
      <c r="A247" s="45"/>
      <c r="B247" s="45"/>
      <c r="C247" s="58"/>
      <c r="D247" s="59"/>
      <c r="E247" s="45"/>
      <c r="F247" s="60"/>
      <c r="G247" s="61"/>
      <c r="H247" s="62"/>
      <c r="I247" s="44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</row>
    <row r="248" spans="1:25">
      <c r="A248" s="45"/>
      <c r="B248" s="45"/>
      <c r="C248" s="58"/>
      <c r="D248" s="59"/>
      <c r="E248" s="45"/>
      <c r="F248" s="60"/>
      <c r="G248" s="61"/>
      <c r="H248" s="62"/>
      <c r="I248" s="44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</row>
    <row r="249" spans="1:25">
      <c r="A249" s="45"/>
      <c r="B249" s="45"/>
      <c r="C249" s="58"/>
      <c r="D249" s="59"/>
      <c r="E249" s="45"/>
      <c r="F249" s="60"/>
      <c r="G249" s="61"/>
      <c r="H249" s="62"/>
      <c r="I249" s="44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</row>
    <row r="250" spans="1:25">
      <c r="A250" s="45"/>
      <c r="B250" s="45"/>
      <c r="C250" s="58"/>
      <c r="D250" s="59"/>
      <c r="E250" s="45"/>
      <c r="F250" s="60"/>
      <c r="G250" s="61"/>
      <c r="H250" s="62"/>
      <c r="I250" s="44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</row>
    <row r="251" spans="1:25">
      <c r="A251" s="45"/>
      <c r="B251" s="45"/>
      <c r="C251" s="58"/>
      <c r="D251" s="59"/>
      <c r="E251" s="45"/>
      <c r="F251" s="60"/>
      <c r="G251" s="61"/>
      <c r="H251" s="62"/>
      <c r="I251" s="44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</row>
    <row r="252" spans="1:25">
      <c r="A252" s="45"/>
      <c r="B252" s="45"/>
      <c r="C252" s="58"/>
      <c r="D252" s="59"/>
      <c r="E252" s="45"/>
      <c r="F252" s="60"/>
      <c r="G252" s="61"/>
      <c r="H252" s="62"/>
      <c r="I252" s="44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</row>
    <row r="253" spans="1:25">
      <c r="A253" s="45"/>
      <c r="B253" s="45"/>
      <c r="C253" s="58"/>
      <c r="D253" s="59"/>
      <c r="E253" s="45"/>
      <c r="F253" s="60"/>
      <c r="G253" s="61"/>
      <c r="H253" s="62"/>
      <c r="I253" s="44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</row>
    <row r="254" spans="1:25">
      <c r="A254" s="45"/>
      <c r="B254" s="45"/>
      <c r="C254" s="58"/>
      <c r="D254" s="59"/>
      <c r="E254" s="45"/>
      <c r="F254" s="60"/>
      <c r="G254" s="61"/>
      <c r="H254" s="62"/>
      <c r="I254" s="44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</row>
    <row r="255" spans="1:25">
      <c r="A255" s="45"/>
      <c r="B255" s="45"/>
      <c r="C255" s="58"/>
      <c r="D255" s="59"/>
      <c r="E255" s="45"/>
      <c r="F255" s="60"/>
      <c r="G255" s="61"/>
      <c r="H255" s="62"/>
      <c r="I255" s="44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</row>
    <row r="256" spans="1:25">
      <c r="A256" s="45"/>
      <c r="B256" s="45"/>
      <c r="C256" s="58"/>
      <c r="D256" s="59"/>
      <c r="E256" s="45"/>
      <c r="F256" s="60"/>
      <c r="G256" s="61"/>
      <c r="H256" s="62"/>
      <c r="I256" s="44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</row>
    <row r="257" spans="1:25">
      <c r="A257" s="45"/>
      <c r="B257" s="45"/>
      <c r="C257" s="58"/>
      <c r="D257" s="59"/>
      <c r="E257" s="45"/>
      <c r="F257" s="60"/>
      <c r="G257" s="61"/>
      <c r="H257" s="62"/>
      <c r="I257" s="44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</row>
    <row r="258" spans="1:25">
      <c r="A258" s="45"/>
      <c r="B258" s="45"/>
      <c r="C258" s="58"/>
      <c r="D258" s="59"/>
      <c r="E258" s="45"/>
      <c r="F258" s="60"/>
      <c r="G258" s="61"/>
      <c r="H258" s="62"/>
      <c r="I258" s="44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</row>
    <row r="259" spans="1:25">
      <c r="A259" s="45"/>
      <c r="B259" s="45"/>
      <c r="C259" s="58"/>
      <c r="D259" s="59"/>
      <c r="E259" s="45"/>
      <c r="F259" s="60"/>
      <c r="G259" s="61"/>
      <c r="H259" s="62"/>
      <c r="I259" s="44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</row>
    <row r="260" spans="1:25">
      <c r="A260" s="45"/>
      <c r="B260" s="45"/>
      <c r="C260" s="58"/>
      <c r="D260" s="59"/>
      <c r="E260" s="45"/>
      <c r="F260" s="60"/>
      <c r="G260" s="61"/>
      <c r="H260" s="62"/>
      <c r="I260" s="44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</row>
    <row r="261" spans="1:25">
      <c r="A261" s="45"/>
      <c r="B261" s="45"/>
      <c r="C261" s="58"/>
      <c r="D261" s="59"/>
      <c r="E261" s="45"/>
      <c r="F261" s="60"/>
      <c r="G261" s="61"/>
      <c r="H261" s="62"/>
      <c r="I261" s="44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</row>
    <row r="262" spans="1:25">
      <c r="A262" s="45"/>
      <c r="B262" s="45"/>
      <c r="C262" s="58"/>
      <c r="D262" s="59"/>
      <c r="E262" s="45"/>
      <c r="F262" s="60"/>
      <c r="G262" s="61"/>
      <c r="H262" s="62"/>
      <c r="I262" s="44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</row>
    <row r="263" spans="1:25">
      <c r="A263" s="45"/>
      <c r="B263" s="45"/>
      <c r="C263" s="58"/>
      <c r="D263" s="59"/>
      <c r="E263" s="45"/>
      <c r="F263" s="60"/>
      <c r="G263" s="61"/>
      <c r="H263" s="62"/>
      <c r="I263" s="44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</row>
    <row r="264" spans="1:25">
      <c r="A264" s="45"/>
      <c r="B264" s="45"/>
      <c r="C264" s="58"/>
      <c r="D264" s="59"/>
      <c r="E264" s="45"/>
      <c r="F264" s="60"/>
      <c r="G264" s="61"/>
      <c r="H264" s="62"/>
      <c r="I264" s="44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</row>
    <row r="265" spans="1:25">
      <c r="A265" s="45"/>
      <c r="B265" s="45"/>
      <c r="C265" s="58"/>
      <c r="D265" s="59"/>
      <c r="E265" s="45"/>
      <c r="F265" s="60"/>
      <c r="G265" s="61"/>
      <c r="H265" s="62"/>
      <c r="I265" s="44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</row>
    <row r="266" spans="1:25">
      <c r="A266" s="45"/>
      <c r="B266" s="45"/>
      <c r="C266" s="58"/>
      <c r="D266" s="59"/>
      <c r="E266" s="45"/>
      <c r="F266" s="60"/>
      <c r="G266" s="61"/>
      <c r="H266" s="62"/>
      <c r="I266" s="44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</row>
    <row r="267" spans="1:25">
      <c r="A267" s="45"/>
      <c r="B267" s="45"/>
      <c r="C267" s="58"/>
      <c r="D267" s="59"/>
      <c r="E267" s="45"/>
      <c r="F267" s="60"/>
      <c r="G267" s="61"/>
      <c r="H267" s="62"/>
      <c r="I267" s="44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</row>
    <row r="268" spans="1:25">
      <c r="A268" s="45"/>
      <c r="B268" s="45"/>
      <c r="C268" s="58"/>
      <c r="D268" s="59"/>
      <c r="E268" s="45"/>
      <c r="F268" s="60"/>
      <c r="G268" s="61"/>
      <c r="H268" s="62"/>
      <c r="I268" s="44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</row>
    <row r="269" spans="1:25">
      <c r="A269" s="45"/>
      <c r="B269" s="45"/>
      <c r="C269" s="58"/>
      <c r="D269" s="59"/>
      <c r="E269" s="45"/>
      <c r="F269" s="60"/>
      <c r="G269" s="61"/>
      <c r="H269" s="62"/>
      <c r="I269" s="44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</row>
    <row r="270" spans="1:25">
      <c r="A270" s="45"/>
      <c r="B270" s="45"/>
      <c r="C270" s="58"/>
      <c r="D270" s="59"/>
      <c r="E270" s="45"/>
      <c r="F270" s="60"/>
      <c r="G270" s="61"/>
      <c r="H270" s="62"/>
      <c r="I270" s="44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</row>
    <row r="271" spans="1:25">
      <c r="A271" s="45"/>
      <c r="B271" s="45"/>
      <c r="C271" s="58"/>
      <c r="D271" s="59"/>
      <c r="E271" s="45"/>
      <c r="F271" s="60"/>
      <c r="G271" s="61"/>
      <c r="H271" s="62"/>
      <c r="I271" s="44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</row>
    <row r="272" spans="1:25">
      <c r="A272" s="45"/>
      <c r="B272" s="45"/>
      <c r="C272" s="58"/>
      <c r="D272" s="59"/>
      <c r="E272" s="45"/>
      <c r="F272" s="60"/>
      <c r="G272" s="61"/>
      <c r="H272" s="62"/>
      <c r="I272" s="44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</row>
    <row r="273" spans="1:25">
      <c r="A273" s="45"/>
      <c r="B273" s="45"/>
      <c r="C273" s="58"/>
      <c r="D273" s="59"/>
      <c r="E273" s="45"/>
      <c r="F273" s="60"/>
      <c r="G273" s="61"/>
      <c r="H273" s="62"/>
      <c r="I273" s="44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</row>
    <row r="274" spans="1:25">
      <c r="A274" s="45"/>
      <c r="B274" s="45"/>
      <c r="C274" s="58"/>
      <c r="D274" s="59"/>
      <c r="E274" s="45"/>
      <c r="F274" s="60"/>
      <c r="G274" s="61"/>
      <c r="H274" s="62"/>
      <c r="I274" s="44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</row>
    <row r="275" spans="1:25">
      <c r="A275" s="45"/>
      <c r="B275" s="45"/>
      <c r="C275" s="58"/>
      <c r="D275" s="59"/>
      <c r="E275" s="45"/>
      <c r="F275" s="60"/>
      <c r="G275" s="61"/>
      <c r="H275" s="62"/>
      <c r="I275" s="44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</row>
    <row r="276" spans="1:25">
      <c r="A276" s="45"/>
      <c r="B276" s="45"/>
      <c r="C276" s="58"/>
      <c r="D276" s="59"/>
      <c r="E276" s="45"/>
      <c r="F276" s="60"/>
      <c r="G276" s="61"/>
      <c r="H276" s="62"/>
      <c r="I276" s="44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</row>
    <row r="277" spans="1:25">
      <c r="A277" s="45"/>
      <c r="B277" s="45"/>
      <c r="C277" s="58"/>
      <c r="D277" s="59"/>
      <c r="E277" s="45"/>
      <c r="F277" s="60"/>
      <c r="G277" s="61"/>
      <c r="H277" s="62"/>
      <c r="I277" s="44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</row>
    <row r="278" spans="1:25">
      <c r="A278" s="45"/>
      <c r="B278" s="45"/>
      <c r="C278" s="58"/>
      <c r="D278" s="59"/>
      <c r="E278" s="45"/>
      <c r="F278" s="60"/>
      <c r="G278" s="61"/>
      <c r="H278" s="62"/>
      <c r="I278" s="44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</row>
    <row r="279" spans="1:25">
      <c r="A279" s="45"/>
      <c r="B279" s="45"/>
      <c r="C279" s="58"/>
      <c r="D279" s="59"/>
      <c r="E279" s="45"/>
      <c r="F279" s="60"/>
      <c r="G279" s="61"/>
      <c r="H279" s="62"/>
      <c r="I279" s="44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</row>
    <row r="280" spans="1:25">
      <c r="A280" s="45"/>
      <c r="B280" s="45"/>
      <c r="C280" s="58"/>
      <c r="D280" s="59"/>
      <c r="E280" s="45"/>
      <c r="F280" s="60"/>
      <c r="G280" s="61"/>
      <c r="H280" s="62"/>
      <c r="I280" s="44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</row>
    <row r="281" spans="1:25">
      <c r="A281" s="45"/>
      <c r="B281" s="45"/>
      <c r="C281" s="58"/>
      <c r="D281" s="59"/>
      <c r="E281" s="45"/>
      <c r="F281" s="60"/>
      <c r="G281" s="61"/>
      <c r="H281" s="62"/>
      <c r="I281" s="44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</row>
    <row r="282" spans="1:25">
      <c r="A282" s="45"/>
      <c r="B282" s="45"/>
      <c r="C282" s="58"/>
      <c r="D282" s="59"/>
      <c r="E282" s="45"/>
      <c r="F282" s="60"/>
      <c r="G282" s="61"/>
      <c r="H282" s="62"/>
      <c r="I282" s="44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</row>
    <row r="283" spans="1:25">
      <c r="A283" s="45"/>
      <c r="B283" s="45"/>
      <c r="C283" s="58"/>
      <c r="D283" s="59"/>
      <c r="E283" s="45"/>
      <c r="F283" s="60"/>
      <c r="G283" s="61"/>
      <c r="H283" s="62"/>
      <c r="I283" s="44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</row>
    <row r="284" spans="1:25">
      <c r="A284" s="45"/>
      <c r="B284" s="45"/>
      <c r="C284" s="58"/>
      <c r="D284" s="59"/>
      <c r="E284" s="45"/>
      <c r="F284" s="60"/>
      <c r="G284" s="61"/>
      <c r="H284" s="62"/>
      <c r="I284" s="44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</row>
    <row r="285" spans="1:25">
      <c r="A285" s="45"/>
      <c r="B285" s="45"/>
      <c r="C285" s="58"/>
      <c r="D285" s="59"/>
      <c r="E285" s="45"/>
      <c r="F285" s="60"/>
      <c r="G285" s="61"/>
      <c r="H285" s="62"/>
      <c r="I285" s="44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</row>
    <row r="286" spans="1:25">
      <c r="A286" s="45"/>
      <c r="B286" s="45"/>
      <c r="C286" s="58"/>
      <c r="D286" s="59"/>
      <c r="E286" s="45"/>
      <c r="F286" s="60"/>
      <c r="G286" s="61"/>
      <c r="H286" s="62"/>
      <c r="I286" s="44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</row>
    <row r="287" spans="1:25">
      <c r="A287" s="45"/>
      <c r="B287" s="45"/>
      <c r="C287" s="58"/>
      <c r="D287" s="59"/>
      <c r="E287" s="45"/>
      <c r="F287" s="60"/>
      <c r="G287" s="61"/>
      <c r="H287" s="62"/>
      <c r="I287" s="44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</row>
    <row r="288" spans="1:25">
      <c r="A288" s="45"/>
      <c r="B288" s="45"/>
      <c r="C288" s="58"/>
      <c r="D288" s="59"/>
      <c r="E288" s="45"/>
      <c r="F288" s="60"/>
      <c r="G288" s="61"/>
      <c r="H288" s="62"/>
      <c r="I288" s="44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</row>
    <row r="289" spans="1:25">
      <c r="A289" s="45"/>
      <c r="B289" s="45"/>
      <c r="C289" s="58"/>
      <c r="D289" s="59"/>
      <c r="E289" s="45"/>
      <c r="F289" s="60"/>
      <c r="G289" s="61"/>
      <c r="H289" s="62"/>
      <c r="I289" s="44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</row>
    <row r="290" spans="1:25">
      <c r="A290" s="45"/>
      <c r="B290" s="45"/>
      <c r="C290" s="58"/>
      <c r="D290" s="59"/>
      <c r="E290" s="45"/>
      <c r="F290" s="60"/>
      <c r="G290" s="61"/>
      <c r="H290" s="62"/>
      <c r="I290" s="44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</row>
    <row r="291" spans="1:25">
      <c r="A291" s="45"/>
      <c r="B291" s="45"/>
      <c r="C291" s="58"/>
      <c r="D291" s="59"/>
      <c r="E291" s="45"/>
      <c r="F291" s="60"/>
      <c r="G291" s="61"/>
      <c r="H291" s="62"/>
      <c r="I291" s="44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</row>
    <row r="292" spans="1:25">
      <c r="A292" s="45"/>
      <c r="B292" s="45"/>
      <c r="C292" s="58"/>
      <c r="D292" s="59"/>
      <c r="E292" s="45"/>
      <c r="F292" s="60"/>
      <c r="G292" s="61"/>
      <c r="H292" s="62"/>
      <c r="I292" s="44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</row>
    <row r="293" spans="1:25">
      <c r="A293" s="45"/>
      <c r="B293" s="45"/>
      <c r="C293" s="58"/>
      <c r="D293" s="59"/>
      <c r="E293" s="45"/>
      <c r="F293" s="60"/>
      <c r="G293" s="61"/>
      <c r="H293" s="62"/>
      <c r="I293" s="44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</row>
    <row r="294" spans="1:25">
      <c r="A294" s="45"/>
      <c r="B294" s="45"/>
      <c r="C294" s="58"/>
      <c r="D294" s="59"/>
      <c r="E294" s="45"/>
      <c r="F294" s="60"/>
      <c r="G294" s="61"/>
      <c r="H294" s="62"/>
      <c r="I294" s="44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</row>
    <row r="295" spans="1:25">
      <c r="A295" s="45"/>
      <c r="B295" s="45"/>
      <c r="C295" s="58"/>
      <c r="D295" s="59"/>
      <c r="E295" s="45"/>
      <c r="F295" s="60"/>
      <c r="G295" s="61"/>
      <c r="H295" s="62"/>
      <c r="I295" s="44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</row>
    <row r="296" spans="1:25">
      <c r="A296" s="45"/>
      <c r="B296" s="45"/>
      <c r="C296" s="58"/>
      <c r="D296" s="59"/>
      <c r="E296" s="45"/>
      <c r="F296" s="60"/>
      <c r="G296" s="61"/>
      <c r="H296" s="62"/>
      <c r="I296" s="44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</row>
    <row r="297" spans="1:25">
      <c r="A297" s="45"/>
      <c r="B297" s="45"/>
      <c r="C297" s="58"/>
      <c r="D297" s="59"/>
      <c r="E297" s="45"/>
      <c r="F297" s="60"/>
      <c r="G297" s="61"/>
      <c r="H297" s="62"/>
      <c r="I297" s="44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</row>
    <row r="298" spans="1:25">
      <c r="A298" s="45"/>
      <c r="B298" s="45"/>
      <c r="C298" s="58"/>
      <c r="D298" s="59"/>
      <c r="E298" s="45"/>
      <c r="F298" s="60"/>
      <c r="G298" s="61"/>
      <c r="H298" s="62"/>
      <c r="I298" s="44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</row>
    <row r="299" spans="1:25">
      <c r="A299" s="45"/>
      <c r="B299" s="45"/>
      <c r="C299" s="58"/>
      <c r="D299" s="59"/>
      <c r="E299" s="45"/>
      <c r="F299" s="60"/>
      <c r="G299" s="61"/>
      <c r="H299" s="62"/>
      <c r="I299" s="44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</row>
    <row r="300" spans="1:25">
      <c r="A300" s="45"/>
      <c r="B300" s="45"/>
      <c r="C300" s="58"/>
      <c r="D300" s="59"/>
      <c r="E300" s="45"/>
      <c r="F300" s="60"/>
      <c r="G300" s="61"/>
      <c r="H300" s="62"/>
      <c r="I300" s="44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</row>
    <row r="301" spans="1:25">
      <c r="A301" s="45"/>
      <c r="B301" s="45"/>
      <c r="C301" s="58"/>
      <c r="D301" s="59"/>
      <c r="E301" s="45"/>
      <c r="F301" s="60"/>
      <c r="G301" s="61"/>
      <c r="H301" s="62"/>
      <c r="I301" s="44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</row>
    <row r="302" spans="1:25">
      <c r="A302" s="45"/>
      <c r="B302" s="45"/>
      <c r="C302" s="58"/>
      <c r="D302" s="59"/>
      <c r="E302" s="45"/>
      <c r="F302" s="60"/>
      <c r="G302" s="61"/>
      <c r="H302" s="62"/>
      <c r="I302" s="44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</row>
    <row r="303" spans="1:25">
      <c r="A303" s="45"/>
      <c r="B303" s="45"/>
      <c r="C303" s="58"/>
      <c r="D303" s="59"/>
      <c r="E303" s="45"/>
      <c r="F303" s="60"/>
      <c r="G303" s="61"/>
      <c r="H303" s="62"/>
      <c r="I303" s="44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</row>
    <row r="304" spans="1:25">
      <c r="A304" s="45"/>
      <c r="B304" s="45"/>
      <c r="C304" s="58"/>
      <c r="D304" s="59"/>
      <c r="E304" s="45"/>
      <c r="F304" s="60"/>
      <c r="G304" s="61"/>
      <c r="H304" s="62"/>
      <c r="I304" s="44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</row>
    <row r="305" spans="1:25">
      <c r="A305" s="45"/>
      <c r="B305" s="45"/>
      <c r="C305" s="58"/>
      <c r="D305" s="59"/>
      <c r="E305" s="45"/>
      <c r="F305" s="60"/>
      <c r="G305" s="61"/>
      <c r="H305" s="62"/>
      <c r="I305" s="44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</row>
    <row r="306" spans="1:25">
      <c r="A306" s="45"/>
      <c r="B306" s="45"/>
      <c r="C306" s="58"/>
      <c r="D306" s="59"/>
      <c r="E306" s="45"/>
      <c r="F306" s="60"/>
      <c r="G306" s="61"/>
      <c r="H306" s="62"/>
      <c r="I306" s="44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</row>
    <row r="307" spans="1:25">
      <c r="A307" s="45"/>
      <c r="B307" s="45"/>
      <c r="C307" s="58"/>
      <c r="D307" s="59"/>
      <c r="E307" s="45"/>
      <c r="F307" s="60"/>
      <c r="G307" s="61"/>
      <c r="H307" s="62"/>
      <c r="I307" s="44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</row>
    <row r="308" spans="1:25">
      <c r="A308" s="45"/>
      <c r="B308" s="45"/>
      <c r="C308" s="58"/>
      <c r="D308" s="59"/>
      <c r="E308" s="45"/>
      <c r="F308" s="60"/>
      <c r="G308" s="61"/>
      <c r="H308" s="62"/>
      <c r="I308" s="44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</row>
    <row r="309" spans="1:25">
      <c r="A309" s="45"/>
      <c r="B309" s="45"/>
      <c r="C309" s="58"/>
      <c r="D309" s="59"/>
      <c r="E309" s="45"/>
      <c r="F309" s="60"/>
      <c r="G309" s="61"/>
      <c r="H309" s="62"/>
      <c r="I309" s="44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</row>
    <row r="310" spans="1:25">
      <c r="A310" s="45"/>
      <c r="B310" s="45"/>
      <c r="C310" s="58"/>
      <c r="D310" s="59"/>
      <c r="E310" s="45"/>
      <c r="F310" s="60"/>
      <c r="G310" s="61"/>
      <c r="H310" s="62"/>
      <c r="I310" s="44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</row>
    <row r="311" spans="1:25">
      <c r="A311" s="45"/>
      <c r="B311" s="45"/>
      <c r="C311" s="58"/>
      <c r="D311" s="59"/>
      <c r="E311" s="45"/>
      <c r="F311" s="60"/>
      <c r="G311" s="61"/>
      <c r="H311" s="62"/>
      <c r="I311" s="44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</row>
    <row r="312" spans="1:25">
      <c r="A312" s="45"/>
      <c r="B312" s="45"/>
      <c r="C312" s="58"/>
      <c r="D312" s="59"/>
      <c r="E312" s="45"/>
      <c r="F312" s="60"/>
      <c r="G312" s="61"/>
      <c r="H312" s="62"/>
      <c r="I312" s="44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</row>
    <row r="313" spans="1:25">
      <c r="A313" s="45"/>
      <c r="B313" s="45"/>
      <c r="C313" s="58"/>
      <c r="D313" s="59"/>
      <c r="E313" s="45"/>
      <c r="F313" s="60"/>
      <c r="G313" s="61"/>
      <c r="H313" s="62"/>
      <c r="I313" s="44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</row>
    <row r="314" spans="1:25">
      <c r="A314" s="45"/>
      <c r="B314" s="45"/>
      <c r="C314" s="58"/>
      <c r="D314" s="59"/>
      <c r="E314" s="45"/>
      <c r="F314" s="60"/>
      <c r="G314" s="61"/>
      <c r="H314" s="62"/>
      <c r="I314" s="44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</row>
    <row r="315" spans="1:25">
      <c r="A315" s="45"/>
      <c r="B315" s="45"/>
      <c r="C315" s="58"/>
      <c r="D315" s="59"/>
      <c r="E315" s="45"/>
      <c r="F315" s="60"/>
      <c r="G315" s="61"/>
      <c r="H315" s="62"/>
      <c r="I315" s="44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</row>
    <row r="316" spans="1:25">
      <c r="A316" s="45"/>
      <c r="B316" s="45"/>
      <c r="C316" s="58"/>
      <c r="D316" s="59"/>
      <c r="E316" s="45"/>
      <c r="F316" s="60"/>
      <c r="G316" s="61"/>
      <c r="H316" s="62"/>
      <c r="I316" s="44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</row>
    <row r="317" spans="1:25">
      <c r="A317" s="45"/>
      <c r="B317" s="45"/>
      <c r="C317" s="58"/>
      <c r="D317" s="59"/>
      <c r="E317" s="45"/>
      <c r="F317" s="60"/>
      <c r="G317" s="61"/>
      <c r="H317" s="62"/>
      <c r="I317" s="44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</row>
    <row r="318" spans="1:25">
      <c r="A318" s="45"/>
      <c r="B318" s="45"/>
      <c r="C318" s="58"/>
      <c r="D318" s="59"/>
      <c r="E318" s="45"/>
      <c r="F318" s="60"/>
      <c r="G318" s="61"/>
      <c r="H318" s="62"/>
      <c r="I318" s="44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</row>
    <row r="319" spans="1:25">
      <c r="A319" s="45"/>
      <c r="B319" s="45"/>
      <c r="C319" s="58"/>
      <c r="D319" s="59"/>
      <c r="E319" s="45"/>
      <c r="F319" s="60"/>
      <c r="G319" s="61"/>
      <c r="H319" s="62"/>
      <c r="I319" s="44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</row>
    <row r="320" spans="1:25">
      <c r="A320" s="45"/>
      <c r="B320" s="45"/>
      <c r="C320" s="58"/>
      <c r="D320" s="59"/>
      <c r="E320" s="45"/>
      <c r="F320" s="60"/>
      <c r="G320" s="61"/>
      <c r="H320" s="62"/>
      <c r="I320" s="44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</row>
    <row r="321" spans="1:25">
      <c r="A321" s="45"/>
      <c r="B321" s="45"/>
      <c r="C321" s="58"/>
      <c r="D321" s="59"/>
      <c r="E321" s="45"/>
      <c r="F321" s="60"/>
      <c r="G321" s="61"/>
      <c r="H321" s="62"/>
      <c r="I321" s="44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</row>
    <row r="322" spans="1:25">
      <c r="A322" s="45"/>
      <c r="B322" s="45"/>
      <c r="C322" s="58"/>
      <c r="D322" s="59"/>
      <c r="E322" s="45"/>
      <c r="F322" s="60"/>
      <c r="G322" s="61"/>
      <c r="H322" s="62"/>
      <c r="I322" s="44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</row>
    <row r="323" spans="1:25">
      <c r="A323" s="45"/>
      <c r="B323" s="45"/>
      <c r="C323" s="58"/>
      <c r="D323" s="59"/>
      <c r="E323" s="45"/>
      <c r="F323" s="60"/>
      <c r="G323" s="61"/>
      <c r="H323" s="62"/>
      <c r="I323" s="44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</row>
    <row r="324" spans="1:25">
      <c r="A324" s="45"/>
      <c r="B324" s="45"/>
      <c r="C324" s="58"/>
      <c r="D324" s="59"/>
      <c r="E324" s="45"/>
      <c r="F324" s="60"/>
      <c r="G324" s="61"/>
      <c r="H324" s="62"/>
      <c r="I324" s="44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</row>
    <row r="325" spans="1:25">
      <c r="A325" s="45"/>
      <c r="B325" s="45"/>
      <c r="C325" s="58"/>
      <c r="D325" s="59"/>
      <c r="E325" s="45"/>
      <c r="F325" s="60"/>
      <c r="G325" s="61"/>
      <c r="H325" s="62"/>
      <c r="I325" s="44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</row>
    <row r="326" spans="1:25">
      <c r="A326" s="45"/>
      <c r="B326" s="45"/>
      <c r="C326" s="58"/>
      <c r="D326" s="59"/>
      <c r="E326" s="45"/>
      <c r="F326" s="60"/>
      <c r="G326" s="61"/>
      <c r="H326" s="62"/>
      <c r="I326" s="44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</row>
    <row r="327" spans="1:25">
      <c r="A327" s="45"/>
      <c r="B327" s="45"/>
      <c r="C327" s="58"/>
      <c r="D327" s="59"/>
      <c r="E327" s="45"/>
      <c r="F327" s="60"/>
      <c r="G327" s="61"/>
      <c r="H327" s="62"/>
      <c r="I327" s="44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</row>
    <row r="328" spans="1:25">
      <c r="A328" s="45"/>
      <c r="B328" s="45"/>
      <c r="C328" s="58"/>
      <c r="D328" s="59"/>
      <c r="E328" s="45"/>
      <c r="F328" s="60"/>
      <c r="G328" s="61"/>
      <c r="H328" s="62"/>
      <c r="I328" s="44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</row>
    <row r="329" spans="1:25">
      <c r="A329" s="45"/>
      <c r="B329" s="45"/>
      <c r="C329" s="58"/>
      <c r="D329" s="59"/>
      <c r="E329" s="45"/>
      <c r="F329" s="60"/>
      <c r="G329" s="61"/>
      <c r="H329" s="62"/>
      <c r="I329" s="44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</row>
    <row r="330" spans="1:25">
      <c r="A330" s="45"/>
      <c r="B330" s="45"/>
      <c r="C330" s="58"/>
      <c r="D330" s="59"/>
      <c r="E330" s="45"/>
      <c r="F330" s="60"/>
      <c r="G330" s="61"/>
      <c r="H330" s="62"/>
      <c r="I330" s="44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</row>
    <row r="331" spans="1:25">
      <c r="A331" s="45"/>
      <c r="B331" s="45"/>
      <c r="C331" s="58"/>
      <c r="D331" s="59"/>
      <c r="E331" s="45"/>
      <c r="F331" s="60"/>
      <c r="G331" s="61"/>
      <c r="H331" s="62"/>
      <c r="I331" s="44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</row>
    <row r="332" spans="1:25">
      <c r="A332" s="45"/>
      <c r="B332" s="45"/>
      <c r="C332" s="58"/>
      <c r="D332" s="59"/>
      <c r="E332" s="45"/>
      <c r="F332" s="60"/>
      <c r="G332" s="61"/>
      <c r="H332" s="62"/>
      <c r="I332" s="44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</row>
    <row r="333" spans="1:25">
      <c r="A333" s="45"/>
      <c r="B333" s="45"/>
      <c r="C333" s="58"/>
      <c r="D333" s="59"/>
      <c r="E333" s="45"/>
      <c r="F333" s="60"/>
      <c r="G333" s="61"/>
      <c r="H333" s="62"/>
      <c r="I333" s="44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</row>
    <row r="334" spans="1:25">
      <c r="A334" s="45"/>
      <c r="B334" s="45"/>
      <c r="C334" s="58"/>
      <c r="D334" s="59"/>
      <c r="E334" s="45"/>
      <c r="F334" s="60"/>
      <c r="G334" s="61"/>
      <c r="H334" s="62"/>
      <c r="I334" s="44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</row>
    <row r="335" spans="1:25">
      <c r="A335" s="45"/>
      <c r="B335" s="45"/>
      <c r="C335" s="58"/>
      <c r="D335" s="59"/>
      <c r="E335" s="45"/>
      <c r="F335" s="60"/>
      <c r="G335" s="61"/>
      <c r="H335" s="62"/>
      <c r="I335" s="44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</row>
    <row r="336" spans="1:25">
      <c r="A336" s="45"/>
      <c r="B336" s="45"/>
      <c r="C336" s="58"/>
      <c r="D336" s="59"/>
      <c r="E336" s="45"/>
      <c r="F336" s="60"/>
      <c r="G336" s="61"/>
      <c r="H336" s="62"/>
      <c r="I336" s="44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</row>
    <row r="337" spans="1:25">
      <c r="A337" s="45"/>
      <c r="B337" s="45"/>
      <c r="C337" s="58"/>
      <c r="D337" s="59"/>
      <c r="E337" s="45"/>
      <c r="F337" s="60"/>
      <c r="G337" s="61"/>
      <c r="H337" s="62"/>
      <c r="I337" s="44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</row>
    <row r="338" spans="1:25">
      <c r="A338" s="45"/>
      <c r="B338" s="45"/>
      <c r="C338" s="58"/>
      <c r="D338" s="59"/>
      <c r="E338" s="45"/>
      <c r="F338" s="60"/>
      <c r="G338" s="61"/>
      <c r="H338" s="62"/>
      <c r="I338" s="44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</row>
    <row r="339" spans="1:25">
      <c r="A339" s="45"/>
      <c r="B339" s="45"/>
      <c r="C339" s="58"/>
      <c r="D339" s="59"/>
      <c r="E339" s="45"/>
      <c r="F339" s="60"/>
      <c r="G339" s="61"/>
      <c r="H339" s="62"/>
      <c r="I339" s="44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</row>
    <row r="340" spans="1:25">
      <c r="A340" s="45"/>
      <c r="B340" s="45"/>
      <c r="C340" s="58"/>
      <c r="D340" s="59"/>
      <c r="E340" s="45"/>
      <c r="F340" s="60"/>
      <c r="G340" s="61"/>
      <c r="H340" s="62"/>
      <c r="I340" s="44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</row>
    <row r="341" spans="1:25">
      <c r="A341" s="45"/>
      <c r="B341" s="45"/>
      <c r="C341" s="58"/>
      <c r="D341" s="59"/>
      <c r="E341" s="45"/>
      <c r="F341" s="60"/>
      <c r="G341" s="61"/>
      <c r="H341" s="62"/>
      <c r="I341" s="44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</row>
    <row r="342" spans="1:25">
      <c r="A342" s="45"/>
      <c r="B342" s="45"/>
      <c r="C342" s="58"/>
      <c r="D342" s="59"/>
      <c r="E342" s="45"/>
      <c r="F342" s="60"/>
      <c r="G342" s="61"/>
      <c r="H342" s="62"/>
      <c r="I342" s="44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</row>
    <row r="343" spans="1:25">
      <c r="A343" s="45"/>
      <c r="B343" s="45"/>
      <c r="C343" s="58"/>
      <c r="D343" s="59"/>
      <c r="E343" s="45"/>
      <c r="F343" s="60"/>
      <c r="G343" s="61"/>
      <c r="H343" s="62"/>
      <c r="I343" s="44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</row>
    <row r="344" spans="1:25">
      <c r="A344" s="45"/>
      <c r="B344" s="45"/>
      <c r="C344" s="58"/>
      <c r="D344" s="59"/>
      <c r="E344" s="45"/>
      <c r="F344" s="60"/>
      <c r="G344" s="61"/>
      <c r="H344" s="62"/>
      <c r="I344" s="44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</row>
    <row r="345" spans="1:25">
      <c r="A345" s="45"/>
      <c r="B345" s="45"/>
      <c r="C345" s="58"/>
      <c r="D345" s="59"/>
      <c r="E345" s="45"/>
      <c r="F345" s="60"/>
      <c r="G345" s="61"/>
      <c r="H345" s="62"/>
      <c r="I345" s="44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</row>
    <row r="346" spans="1:25">
      <c r="A346" s="45"/>
      <c r="B346" s="45"/>
      <c r="C346" s="58"/>
      <c r="D346" s="59"/>
      <c r="E346" s="45"/>
      <c r="F346" s="60"/>
      <c r="G346" s="61"/>
      <c r="H346" s="62"/>
      <c r="I346" s="44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</row>
    <row r="347" spans="1:25">
      <c r="A347" s="45"/>
      <c r="B347" s="45"/>
      <c r="C347" s="58"/>
      <c r="D347" s="59"/>
      <c r="E347" s="45"/>
      <c r="F347" s="60"/>
      <c r="G347" s="61"/>
      <c r="H347" s="62"/>
      <c r="I347" s="44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</row>
    <row r="348" spans="1:25">
      <c r="A348" s="45"/>
      <c r="B348" s="45"/>
      <c r="C348" s="58"/>
      <c r="D348" s="59"/>
      <c r="E348" s="45"/>
      <c r="F348" s="60"/>
      <c r="G348" s="61"/>
      <c r="H348" s="62"/>
      <c r="I348" s="44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</row>
    <row r="349" spans="1:25">
      <c r="A349" s="45"/>
      <c r="B349" s="45"/>
      <c r="C349" s="58"/>
      <c r="D349" s="59"/>
      <c r="E349" s="45"/>
      <c r="F349" s="60"/>
      <c r="G349" s="61"/>
      <c r="H349" s="62"/>
      <c r="I349" s="44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</row>
    <row r="350" spans="1:25">
      <c r="A350" s="45"/>
      <c r="B350" s="45"/>
      <c r="C350" s="58"/>
      <c r="D350" s="59"/>
      <c r="E350" s="45"/>
      <c r="F350" s="60"/>
      <c r="G350" s="61"/>
      <c r="H350" s="62"/>
      <c r="I350" s="44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</row>
    <row r="351" spans="1:25">
      <c r="A351" s="45"/>
      <c r="B351" s="45"/>
      <c r="C351" s="58"/>
      <c r="D351" s="59"/>
      <c r="E351" s="45"/>
      <c r="F351" s="60"/>
      <c r="G351" s="61"/>
      <c r="H351" s="62"/>
      <c r="I351" s="44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</row>
    <row r="352" spans="1:25">
      <c r="A352" s="45"/>
      <c r="B352" s="45"/>
      <c r="C352" s="58"/>
      <c r="D352" s="59"/>
      <c r="E352" s="45"/>
      <c r="F352" s="60"/>
      <c r="G352" s="61"/>
      <c r="H352" s="62"/>
      <c r="I352" s="44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</row>
    <row r="353" spans="1:25">
      <c r="A353" s="45"/>
      <c r="B353" s="45"/>
      <c r="C353" s="58"/>
      <c r="D353" s="59"/>
      <c r="E353" s="45"/>
      <c r="F353" s="60"/>
      <c r="G353" s="61"/>
      <c r="H353" s="62"/>
      <c r="I353" s="44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</row>
    <row r="354" spans="1:25">
      <c r="A354" s="45"/>
      <c r="B354" s="45"/>
      <c r="C354" s="58"/>
      <c r="D354" s="59"/>
      <c r="E354" s="45"/>
      <c r="F354" s="60"/>
      <c r="G354" s="61"/>
      <c r="H354" s="62"/>
      <c r="I354" s="44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</row>
    <row r="355" spans="1:25">
      <c r="A355" s="45"/>
      <c r="B355" s="45"/>
      <c r="C355" s="58"/>
      <c r="D355" s="59"/>
      <c r="E355" s="45"/>
      <c r="F355" s="60"/>
      <c r="G355" s="61"/>
      <c r="H355" s="62"/>
      <c r="I355" s="44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</row>
    <row r="356" spans="1:25">
      <c r="A356" s="45"/>
      <c r="B356" s="45"/>
      <c r="C356" s="58"/>
      <c r="D356" s="59"/>
      <c r="E356" s="45"/>
      <c r="F356" s="60"/>
      <c r="G356" s="61"/>
      <c r="H356" s="62"/>
      <c r="I356" s="44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</row>
    <row r="357" spans="1:25">
      <c r="A357" s="45"/>
      <c r="B357" s="45"/>
      <c r="C357" s="58"/>
      <c r="D357" s="59"/>
      <c r="E357" s="45"/>
      <c r="F357" s="60"/>
      <c r="G357" s="61"/>
      <c r="H357" s="62"/>
      <c r="I357" s="44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</row>
    <row r="358" spans="1:25">
      <c r="A358" s="45"/>
      <c r="B358" s="45"/>
      <c r="C358" s="58"/>
      <c r="D358" s="59"/>
      <c r="E358" s="45"/>
      <c r="F358" s="60"/>
      <c r="G358" s="61"/>
      <c r="H358" s="62"/>
      <c r="I358" s="44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</row>
    <row r="359" spans="1:25">
      <c r="A359" s="45"/>
      <c r="B359" s="45"/>
      <c r="C359" s="58"/>
      <c r="D359" s="59"/>
      <c r="E359" s="45"/>
      <c r="F359" s="60"/>
      <c r="G359" s="61"/>
      <c r="H359" s="62"/>
      <c r="I359" s="44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</row>
    <row r="360" spans="1:25">
      <c r="A360" s="45"/>
      <c r="B360" s="45"/>
      <c r="C360" s="58"/>
      <c r="D360" s="59"/>
      <c r="E360" s="45"/>
      <c r="F360" s="60"/>
      <c r="G360" s="61"/>
      <c r="H360" s="62"/>
      <c r="I360" s="44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</row>
    <row r="361" spans="1:25">
      <c r="A361" s="45"/>
      <c r="B361" s="45"/>
      <c r="C361" s="58"/>
      <c r="D361" s="59"/>
      <c r="E361" s="45"/>
      <c r="F361" s="60"/>
      <c r="G361" s="61"/>
      <c r="H361" s="62"/>
      <c r="I361" s="44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</row>
    <row r="362" spans="1:25">
      <c r="A362" s="45"/>
      <c r="B362" s="45"/>
      <c r="C362" s="58"/>
      <c r="D362" s="59"/>
      <c r="E362" s="45"/>
      <c r="F362" s="60"/>
      <c r="G362" s="61"/>
      <c r="H362" s="62"/>
      <c r="I362" s="44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</row>
    <row r="363" spans="1:25">
      <c r="A363" s="45"/>
      <c r="B363" s="45"/>
      <c r="C363" s="58"/>
      <c r="D363" s="59"/>
      <c r="E363" s="45"/>
      <c r="F363" s="60"/>
      <c r="G363" s="61"/>
      <c r="H363" s="62"/>
      <c r="I363" s="44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</row>
    <row r="364" spans="1:25">
      <c r="A364" s="45"/>
      <c r="B364" s="45"/>
      <c r="C364" s="58"/>
      <c r="D364" s="59"/>
      <c r="E364" s="45"/>
      <c r="F364" s="60"/>
      <c r="G364" s="61"/>
      <c r="H364" s="62"/>
      <c r="I364" s="44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</row>
    <row r="365" spans="1:25">
      <c r="A365" s="45"/>
      <c r="B365" s="45"/>
      <c r="C365" s="58"/>
      <c r="D365" s="59"/>
      <c r="E365" s="45"/>
      <c r="F365" s="60"/>
      <c r="G365" s="61"/>
      <c r="H365" s="62"/>
      <c r="I365" s="44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</row>
    <row r="366" spans="1:25">
      <c r="A366" s="45"/>
      <c r="B366" s="45"/>
      <c r="C366" s="58"/>
      <c r="D366" s="59"/>
      <c r="E366" s="45"/>
      <c r="F366" s="60"/>
      <c r="G366" s="61"/>
      <c r="H366" s="62"/>
      <c r="I366" s="44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</row>
    <row r="367" spans="1:25">
      <c r="A367" s="45"/>
      <c r="B367" s="45"/>
      <c r="C367" s="58"/>
      <c r="D367" s="59"/>
      <c r="E367" s="45"/>
      <c r="F367" s="60"/>
      <c r="G367" s="61"/>
      <c r="H367" s="62"/>
      <c r="I367" s="44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</row>
    <row r="368" spans="1:25">
      <c r="A368" s="45"/>
      <c r="B368" s="45"/>
      <c r="C368" s="58"/>
      <c r="D368" s="59"/>
      <c r="E368" s="45"/>
      <c r="F368" s="60"/>
      <c r="G368" s="61"/>
      <c r="H368" s="62"/>
      <c r="I368" s="44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</row>
    <row r="369" spans="1:25">
      <c r="A369" s="45"/>
      <c r="B369" s="45"/>
      <c r="C369" s="58"/>
      <c r="D369" s="59"/>
      <c r="E369" s="45"/>
      <c r="F369" s="60"/>
      <c r="G369" s="61"/>
      <c r="H369" s="62"/>
      <c r="I369" s="44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</row>
    <row r="370" spans="1:25">
      <c r="A370" s="45"/>
      <c r="B370" s="45"/>
      <c r="C370" s="58"/>
      <c r="D370" s="59"/>
      <c r="E370" s="45"/>
      <c r="F370" s="60"/>
      <c r="G370" s="61"/>
      <c r="H370" s="62"/>
      <c r="I370" s="44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</row>
    <row r="371" spans="1:25">
      <c r="A371" s="45"/>
      <c r="B371" s="45"/>
      <c r="C371" s="58"/>
      <c r="D371" s="59"/>
      <c r="E371" s="45"/>
      <c r="F371" s="60"/>
      <c r="G371" s="61"/>
      <c r="H371" s="62"/>
      <c r="I371" s="44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</row>
    <row r="372" spans="1:25">
      <c r="A372" s="45"/>
      <c r="B372" s="45"/>
      <c r="C372" s="58"/>
      <c r="D372" s="59"/>
      <c r="E372" s="45"/>
      <c r="F372" s="60"/>
      <c r="G372" s="61"/>
      <c r="H372" s="62"/>
      <c r="I372" s="44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</row>
    <row r="373" spans="1:25">
      <c r="A373" s="45"/>
      <c r="B373" s="45"/>
      <c r="C373" s="58"/>
      <c r="D373" s="59"/>
      <c r="E373" s="45"/>
      <c r="F373" s="60"/>
      <c r="G373" s="61"/>
      <c r="H373" s="62"/>
      <c r="I373" s="44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</row>
    <row r="374" spans="1:25">
      <c r="A374" s="45"/>
      <c r="B374" s="45"/>
      <c r="C374" s="58"/>
      <c r="D374" s="59"/>
      <c r="E374" s="45"/>
      <c r="F374" s="60"/>
      <c r="G374" s="61"/>
      <c r="H374" s="62"/>
      <c r="I374" s="44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</row>
    <row r="375" spans="1:25">
      <c r="A375" s="45"/>
      <c r="B375" s="45"/>
      <c r="C375" s="58"/>
      <c r="D375" s="59"/>
      <c r="E375" s="45"/>
      <c r="F375" s="60"/>
      <c r="G375" s="61"/>
      <c r="H375" s="62"/>
      <c r="I375" s="44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</row>
    <row r="376" spans="1:25">
      <c r="A376" s="45"/>
      <c r="B376" s="45"/>
      <c r="C376" s="58"/>
      <c r="D376" s="59"/>
      <c r="E376" s="45"/>
      <c r="F376" s="60"/>
      <c r="G376" s="61"/>
      <c r="H376" s="62"/>
      <c r="I376" s="44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</row>
    <row r="377" spans="1:25">
      <c r="A377" s="45"/>
      <c r="B377" s="45"/>
      <c r="C377" s="58"/>
      <c r="D377" s="59"/>
      <c r="E377" s="45"/>
      <c r="F377" s="60"/>
      <c r="G377" s="61"/>
      <c r="H377" s="62"/>
      <c r="I377" s="44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</row>
    <row r="378" spans="1:25">
      <c r="A378" s="45"/>
      <c r="B378" s="45"/>
      <c r="C378" s="58"/>
      <c r="D378" s="59"/>
      <c r="E378" s="45"/>
      <c r="F378" s="60"/>
      <c r="G378" s="61"/>
      <c r="H378" s="62"/>
      <c r="I378" s="44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</row>
    <row r="379" spans="1:25">
      <c r="A379" s="45"/>
      <c r="B379" s="45"/>
      <c r="C379" s="58"/>
      <c r="D379" s="59"/>
      <c r="E379" s="45"/>
      <c r="F379" s="60"/>
      <c r="G379" s="61"/>
      <c r="H379" s="62"/>
      <c r="I379" s="44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</row>
    <row r="380" spans="1:25">
      <c r="A380" s="45"/>
      <c r="B380" s="45"/>
      <c r="C380" s="58"/>
      <c r="D380" s="59"/>
      <c r="E380" s="45"/>
      <c r="F380" s="60"/>
      <c r="G380" s="61"/>
      <c r="H380" s="62"/>
      <c r="I380" s="44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</row>
    <row r="381" spans="1:25">
      <c r="A381" s="45"/>
      <c r="B381" s="45"/>
      <c r="C381" s="58"/>
      <c r="D381" s="59"/>
      <c r="E381" s="45"/>
      <c r="F381" s="60"/>
      <c r="G381" s="61"/>
      <c r="H381" s="62"/>
      <c r="I381" s="44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</row>
    <row r="382" spans="1:25">
      <c r="A382" s="45"/>
      <c r="B382" s="45"/>
      <c r="C382" s="58"/>
      <c r="D382" s="59"/>
      <c r="E382" s="45"/>
      <c r="F382" s="60"/>
      <c r="G382" s="61"/>
      <c r="H382" s="62"/>
      <c r="I382" s="44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</row>
    <row r="383" spans="1:25">
      <c r="A383" s="45"/>
      <c r="B383" s="45"/>
      <c r="C383" s="58"/>
      <c r="D383" s="59"/>
      <c r="E383" s="45"/>
      <c r="F383" s="60"/>
      <c r="G383" s="61"/>
      <c r="H383" s="62"/>
      <c r="I383" s="44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</row>
    <row r="384" spans="1:25">
      <c r="A384" s="45"/>
      <c r="B384" s="45"/>
      <c r="C384" s="58"/>
      <c r="D384" s="59"/>
      <c r="E384" s="45"/>
      <c r="F384" s="60"/>
      <c r="G384" s="61"/>
      <c r="H384" s="62"/>
      <c r="I384" s="44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</row>
    <row r="385" spans="1:25">
      <c r="A385" s="45"/>
      <c r="B385" s="45"/>
      <c r="C385" s="58"/>
      <c r="D385" s="59"/>
      <c r="E385" s="45"/>
      <c r="F385" s="60"/>
      <c r="G385" s="61"/>
      <c r="H385" s="62"/>
      <c r="I385" s="44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</row>
    <row r="386" spans="1:25">
      <c r="A386" s="45"/>
      <c r="B386" s="45"/>
      <c r="C386" s="58"/>
      <c r="D386" s="59"/>
      <c r="E386" s="45"/>
      <c r="F386" s="60"/>
      <c r="G386" s="61"/>
      <c r="H386" s="62"/>
      <c r="I386" s="44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</row>
    <row r="387" spans="1:25">
      <c r="A387" s="45"/>
      <c r="B387" s="45"/>
      <c r="C387" s="58"/>
      <c r="D387" s="59"/>
      <c r="E387" s="45"/>
      <c r="F387" s="60"/>
      <c r="G387" s="61"/>
      <c r="H387" s="62"/>
      <c r="I387" s="44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</row>
    <row r="388" spans="1:25">
      <c r="A388" s="45"/>
      <c r="B388" s="45"/>
      <c r="C388" s="58"/>
      <c r="D388" s="59"/>
      <c r="E388" s="45"/>
      <c r="F388" s="60"/>
      <c r="G388" s="61"/>
      <c r="H388" s="62"/>
      <c r="I388" s="44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</row>
    <row r="389" spans="1:25">
      <c r="A389" s="45"/>
      <c r="B389" s="45"/>
      <c r="C389" s="58"/>
      <c r="D389" s="59"/>
      <c r="E389" s="45"/>
      <c r="F389" s="60"/>
      <c r="G389" s="61"/>
      <c r="H389" s="62"/>
      <c r="I389" s="44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</row>
    <row r="390" spans="1:25">
      <c r="A390" s="45"/>
      <c r="B390" s="45"/>
      <c r="C390" s="58"/>
      <c r="D390" s="59"/>
      <c r="E390" s="45"/>
      <c r="F390" s="60"/>
      <c r="G390" s="61"/>
      <c r="H390" s="62"/>
      <c r="I390" s="44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</row>
    <row r="391" spans="1:25">
      <c r="A391" s="45"/>
      <c r="B391" s="45"/>
      <c r="C391" s="58"/>
      <c r="D391" s="59"/>
      <c r="E391" s="45"/>
      <c r="F391" s="60"/>
      <c r="G391" s="61"/>
      <c r="H391" s="62"/>
      <c r="I391" s="44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</row>
    <row r="392" spans="1:25">
      <c r="A392" s="45"/>
      <c r="B392" s="45"/>
      <c r="C392" s="58"/>
      <c r="D392" s="59"/>
      <c r="E392" s="45"/>
      <c r="F392" s="60"/>
      <c r="G392" s="61"/>
      <c r="H392" s="62"/>
      <c r="I392" s="44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</row>
    <row r="393" spans="1:25">
      <c r="A393" s="45"/>
      <c r="B393" s="45"/>
      <c r="C393" s="58"/>
      <c r="D393" s="59"/>
      <c r="E393" s="45"/>
      <c r="F393" s="60"/>
      <c r="G393" s="61"/>
      <c r="H393" s="62"/>
      <c r="I393" s="44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</row>
    <row r="394" spans="1:25">
      <c r="A394" s="45"/>
      <c r="B394" s="45"/>
      <c r="C394" s="58"/>
      <c r="D394" s="59"/>
      <c r="E394" s="45"/>
      <c r="F394" s="60"/>
      <c r="G394" s="61"/>
      <c r="H394" s="62"/>
      <c r="I394" s="44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</row>
    <row r="395" spans="1:25">
      <c r="A395" s="45"/>
      <c r="B395" s="45"/>
      <c r="C395" s="58"/>
      <c r="D395" s="59"/>
      <c r="E395" s="45"/>
      <c r="F395" s="60"/>
      <c r="G395" s="61"/>
      <c r="H395" s="62"/>
      <c r="I395" s="44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</row>
    <row r="396" spans="1:25">
      <c r="A396" s="45"/>
      <c r="B396" s="45"/>
      <c r="C396" s="58"/>
      <c r="D396" s="59"/>
      <c r="E396" s="45"/>
      <c r="F396" s="60"/>
      <c r="G396" s="61"/>
      <c r="H396" s="62"/>
      <c r="I396" s="44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</row>
    <row r="397" spans="1:25">
      <c r="A397" s="45"/>
      <c r="B397" s="45"/>
      <c r="C397" s="58"/>
      <c r="D397" s="59"/>
      <c r="E397" s="45"/>
      <c r="F397" s="60"/>
      <c r="G397" s="61"/>
      <c r="H397" s="62"/>
      <c r="I397" s="44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</row>
    <row r="398" spans="1:25">
      <c r="A398" s="45"/>
      <c r="B398" s="45"/>
      <c r="C398" s="58"/>
      <c r="D398" s="59"/>
      <c r="E398" s="45"/>
      <c r="F398" s="60"/>
      <c r="G398" s="61"/>
      <c r="H398" s="62"/>
      <c r="I398" s="44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</row>
    <row r="399" spans="1:25">
      <c r="A399" s="45"/>
      <c r="B399" s="45"/>
      <c r="C399" s="58"/>
      <c r="D399" s="59"/>
      <c r="E399" s="45"/>
      <c r="F399" s="60"/>
      <c r="G399" s="61"/>
      <c r="H399" s="62"/>
      <c r="I399" s="44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</row>
    <row r="400" spans="1:25">
      <c r="A400" s="45"/>
      <c r="B400" s="45"/>
      <c r="C400" s="58"/>
      <c r="D400" s="59"/>
      <c r="E400" s="45"/>
      <c r="F400" s="60"/>
      <c r="G400" s="61"/>
      <c r="H400" s="62"/>
      <c r="I400" s="44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</row>
    <row r="401" spans="1:25">
      <c r="A401" s="45"/>
      <c r="B401" s="45"/>
      <c r="C401" s="58"/>
      <c r="D401" s="59"/>
      <c r="E401" s="45"/>
      <c r="F401" s="60"/>
      <c r="G401" s="61"/>
      <c r="H401" s="62"/>
      <c r="I401" s="44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</row>
    <row r="402" spans="1:25">
      <c r="A402" s="45"/>
      <c r="B402" s="45"/>
      <c r="C402" s="58"/>
      <c r="D402" s="59"/>
      <c r="E402" s="45"/>
      <c r="F402" s="60"/>
      <c r="G402" s="61"/>
      <c r="H402" s="62"/>
      <c r="I402" s="44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</row>
    <row r="403" spans="1:25">
      <c r="A403" s="45"/>
      <c r="B403" s="45"/>
      <c r="C403" s="58"/>
      <c r="D403" s="59"/>
      <c r="E403" s="45"/>
      <c r="F403" s="60"/>
      <c r="G403" s="61"/>
      <c r="H403" s="62"/>
      <c r="I403" s="44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</row>
    <row r="404" spans="1:25">
      <c r="A404" s="45"/>
      <c r="B404" s="45"/>
      <c r="C404" s="58"/>
      <c r="D404" s="59"/>
      <c r="E404" s="45"/>
      <c r="F404" s="60"/>
      <c r="G404" s="61"/>
      <c r="H404" s="62"/>
      <c r="I404" s="44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</row>
    <row r="405" spans="1:25">
      <c r="A405" s="45"/>
      <c r="B405" s="45"/>
      <c r="C405" s="58"/>
      <c r="D405" s="59"/>
      <c r="E405" s="45"/>
      <c r="F405" s="60"/>
      <c r="G405" s="61"/>
      <c r="H405" s="62"/>
      <c r="I405" s="44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</row>
    <row r="406" spans="1:25">
      <c r="A406" s="45"/>
      <c r="B406" s="45"/>
      <c r="C406" s="58"/>
      <c r="D406" s="59"/>
      <c r="E406" s="45"/>
      <c r="F406" s="60"/>
      <c r="G406" s="61"/>
      <c r="H406" s="62"/>
      <c r="I406" s="44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</row>
    <row r="407" spans="1:25">
      <c r="A407" s="45"/>
      <c r="B407" s="45"/>
      <c r="C407" s="58"/>
      <c r="D407" s="59"/>
      <c r="E407" s="45"/>
      <c r="F407" s="60"/>
      <c r="G407" s="61"/>
      <c r="H407" s="62"/>
      <c r="I407" s="44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</row>
    <row r="408" spans="1:25">
      <c r="A408" s="45"/>
      <c r="B408" s="45"/>
      <c r="C408" s="58"/>
      <c r="D408" s="59"/>
      <c r="E408" s="45"/>
      <c r="F408" s="60"/>
      <c r="G408" s="61"/>
      <c r="H408" s="62"/>
      <c r="I408" s="44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</row>
    <row r="409" spans="1:25">
      <c r="A409" s="45"/>
      <c r="B409" s="45"/>
      <c r="C409" s="58"/>
      <c r="D409" s="59"/>
      <c r="E409" s="45"/>
      <c r="F409" s="60"/>
      <c r="G409" s="61"/>
      <c r="H409" s="62"/>
      <c r="I409" s="44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</row>
    <row r="410" spans="1:25">
      <c r="A410" s="45"/>
      <c r="B410" s="45"/>
      <c r="C410" s="58"/>
      <c r="D410" s="59"/>
      <c r="E410" s="45"/>
      <c r="F410" s="60"/>
      <c r="G410" s="61"/>
      <c r="H410" s="62"/>
      <c r="I410" s="44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</row>
    <row r="411" spans="1:25">
      <c r="A411" s="45"/>
      <c r="B411" s="45"/>
      <c r="C411" s="58"/>
      <c r="D411" s="59"/>
      <c r="E411" s="45"/>
      <c r="F411" s="60"/>
      <c r="G411" s="61"/>
      <c r="H411" s="62"/>
      <c r="I411" s="44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</row>
    <row r="412" spans="1:25">
      <c r="A412" s="45"/>
      <c r="B412" s="45"/>
      <c r="C412" s="58"/>
      <c r="D412" s="59"/>
      <c r="E412" s="45"/>
      <c r="F412" s="60"/>
      <c r="G412" s="61"/>
      <c r="H412" s="62"/>
      <c r="I412" s="44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</row>
    <row r="413" spans="1:25">
      <c r="A413" s="45"/>
      <c r="B413" s="45"/>
      <c r="C413" s="58"/>
      <c r="D413" s="59"/>
      <c r="E413" s="45"/>
      <c r="F413" s="60"/>
      <c r="G413" s="61"/>
      <c r="H413" s="62"/>
      <c r="I413" s="44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</row>
    <row r="414" spans="1:25">
      <c r="A414" s="45"/>
      <c r="B414" s="45"/>
      <c r="C414" s="58"/>
      <c r="D414" s="59"/>
      <c r="E414" s="45"/>
      <c r="F414" s="60"/>
      <c r="G414" s="61"/>
      <c r="H414" s="62"/>
      <c r="I414" s="44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</row>
    <row r="415" spans="1:25">
      <c r="A415" s="45"/>
      <c r="B415" s="45"/>
      <c r="C415" s="58"/>
      <c r="D415" s="59"/>
      <c r="E415" s="45"/>
      <c r="F415" s="60"/>
      <c r="G415" s="61"/>
      <c r="H415" s="62"/>
      <c r="I415" s="44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</row>
    <row r="416" spans="1:25">
      <c r="A416" s="45"/>
      <c r="B416" s="45"/>
      <c r="C416" s="58"/>
      <c r="D416" s="59"/>
      <c r="E416" s="45"/>
      <c r="F416" s="60"/>
      <c r="G416" s="61"/>
      <c r="H416" s="62"/>
      <c r="I416" s="44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</row>
    <row r="417" spans="1:25">
      <c r="A417" s="45"/>
      <c r="B417" s="45"/>
      <c r="C417" s="58"/>
      <c r="D417" s="59"/>
      <c r="E417" s="45"/>
      <c r="F417" s="60"/>
      <c r="G417" s="61"/>
      <c r="H417" s="62"/>
      <c r="I417" s="44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</row>
    <row r="418" spans="1:25">
      <c r="A418" s="45"/>
      <c r="B418" s="45"/>
      <c r="C418" s="58"/>
      <c r="D418" s="59"/>
      <c r="E418" s="45"/>
      <c r="F418" s="60"/>
      <c r="G418" s="61"/>
      <c r="H418" s="62"/>
      <c r="I418" s="44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</row>
    <row r="419" spans="1:25">
      <c r="A419" s="45"/>
      <c r="B419" s="45"/>
      <c r="C419" s="58"/>
      <c r="D419" s="59"/>
      <c r="E419" s="45"/>
      <c r="F419" s="60"/>
      <c r="G419" s="61"/>
      <c r="H419" s="62"/>
      <c r="I419" s="44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</row>
    <row r="420" spans="1:25">
      <c r="A420" s="45"/>
      <c r="B420" s="45"/>
      <c r="C420" s="58"/>
      <c r="D420" s="59"/>
      <c r="E420" s="45"/>
      <c r="F420" s="60"/>
      <c r="G420" s="61"/>
      <c r="H420" s="62"/>
      <c r="I420" s="44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</row>
    <row r="421" spans="1:25">
      <c r="A421" s="45"/>
      <c r="B421" s="45"/>
      <c r="C421" s="58"/>
      <c r="D421" s="59"/>
      <c r="E421" s="45"/>
      <c r="F421" s="60"/>
      <c r="G421" s="61"/>
      <c r="H421" s="62"/>
      <c r="I421" s="44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</row>
    <row r="422" spans="1:25">
      <c r="A422" s="45"/>
      <c r="B422" s="45"/>
      <c r="C422" s="58"/>
      <c r="D422" s="59"/>
      <c r="E422" s="45"/>
      <c r="F422" s="60"/>
      <c r="G422" s="61"/>
      <c r="H422" s="62"/>
      <c r="I422" s="44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</row>
    <row r="423" spans="1:25">
      <c r="A423" s="45"/>
      <c r="B423" s="45"/>
      <c r="C423" s="58"/>
      <c r="D423" s="59"/>
      <c r="E423" s="45"/>
      <c r="F423" s="60"/>
      <c r="G423" s="61"/>
      <c r="H423" s="62"/>
      <c r="I423" s="44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</row>
    <row r="424" spans="1:25">
      <c r="A424" s="45"/>
      <c r="B424" s="45"/>
      <c r="C424" s="58"/>
      <c r="D424" s="59"/>
      <c r="E424" s="45"/>
      <c r="F424" s="60"/>
      <c r="G424" s="61"/>
      <c r="H424" s="62"/>
      <c r="I424" s="44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</row>
    <row r="425" spans="1:25">
      <c r="A425" s="45"/>
      <c r="B425" s="45"/>
      <c r="C425" s="58"/>
      <c r="D425" s="59"/>
      <c r="E425" s="45"/>
      <c r="F425" s="60"/>
      <c r="G425" s="61"/>
      <c r="H425" s="62"/>
      <c r="I425" s="44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</row>
    <row r="426" spans="1:25">
      <c r="A426" s="45"/>
      <c r="B426" s="45"/>
      <c r="C426" s="58"/>
      <c r="D426" s="59"/>
      <c r="E426" s="45"/>
      <c r="F426" s="60"/>
      <c r="G426" s="61"/>
      <c r="H426" s="62"/>
      <c r="I426" s="44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</row>
    <row r="427" spans="1:25">
      <c r="A427" s="45"/>
      <c r="B427" s="45"/>
      <c r="C427" s="58"/>
      <c r="D427" s="59"/>
      <c r="E427" s="45"/>
      <c r="F427" s="60"/>
      <c r="G427" s="61"/>
      <c r="H427" s="62"/>
      <c r="I427" s="44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</row>
    <row r="428" spans="1:25">
      <c r="A428" s="45"/>
      <c r="B428" s="45"/>
      <c r="C428" s="58"/>
      <c r="D428" s="59"/>
      <c r="E428" s="45"/>
      <c r="F428" s="60"/>
      <c r="G428" s="61"/>
      <c r="H428" s="62"/>
      <c r="I428" s="44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</row>
    <row r="429" spans="1:25">
      <c r="A429" s="45"/>
      <c r="B429" s="45"/>
      <c r="C429" s="58"/>
      <c r="D429" s="59"/>
      <c r="E429" s="45"/>
      <c r="F429" s="60"/>
      <c r="G429" s="61"/>
      <c r="H429" s="62"/>
      <c r="I429" s="44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</row>
    <row r="430" spans="1:25">
      <c r="A430" s="45"/>
      <c r="B430" s="45"/>
      <c r="C430" s="58"/>
      <c r="D430" s="59"/>
      <c r="E430" s="45"/>
      <c r="F430" s="60"/>
      <c r="G430" s="61"/>
      <c r="H430" s="62"/>
      <c r="I430" s="44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</row>
    <row r="431" spans="1:25">
      <c r="A431" s="45"/>
      <c r="B431" s="45"/>
      <c r="C431" s="58"/>
      <c r="D431" s="59"/>
      <c r="E431" s="45"/>
      <c r="F431" s="60"/>
      <c r="G431" s="61"/>
      <c r="H431" s="62"/>
      <c r="I431" s="44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</row>
    <row r="432" spans="1:25">
      <c r="A432" s="45"/>
      <c r="B432" s="45"/>
      <c r="C432" s="58"/>
      <c r="D432" s="59"/>
      <c r="E432" s="45"/>
      <c r="F432" s="60"/>
      <c r="G432" s="61"/>
      <c r="H432" s="62"/>
      <c r="I432" s="44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</row>
    <row r="433" spans="1:25">
      <c r="A433" s="45"/>
      <c r="B433" s="45"/>
      <c r="C433" s="58"/>
      <c r="D433" s="59"/>
      <c r="E433" s="45"/>
      <c r="F433" s="60"/>
      <c r="G433" s="61"/>
      <c r="H433" s="62"/>
      <c r="I433" s="44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</row>
    <row r="434" spans="1:25">
      <c r="A434" s="45"/>
      <c r="B434" s="45"/>
      <c r="C434" s="58"/>
      <c r="D434" s="59"/>
      <c r="E434" s="45"/>
      <c r="F434" s="60"/>
      <c r="G434" s="61"/>
      <c r="H434" s="62"/>
      <c r="I434" s="44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</row>
    <row r="435" spans="1:25">
      <c r="A435" s="45"/>
      <c r="B435" s="45"/>
      <c r="C435" s="58"/>
      <c r="D435" s="59"/>
      <c r="E435" s="45"/>
      <c r="F435" s="60"/>
      <c r="G435" s="61"/>
      <c r="H435" s="62"/>
      <c r="I435" s="44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</row>
    <row r="436" spans="1:25">
      <c r="A436" s="45"/>
      <c r="B436" s="45"/>
      <c r="C436" s="58"/>
      <c r="D436" s="59"/>
      <c r="E436" s="45"/>
      <c r="F436" s="60"/>
      <c r="G436" s="61"/>
      <c r="H436" s="62"/>
      <c r="I436" s="44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</row>
    <row r="437" spans="1:25">
      <c r="A437" s="45"/>
      <c r="B437" s="45"/>
      <c r="C437" s="58"/>
      <c r="D437" s="59"/>
      <c r="E437" s="45"/>
      <c r="F437" s="60"/>
      <c r="G437" s="61"/>
      <c r="H437" s="62"/>
      <c r="I437" s="44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</row>
    <row r="438" spans="1:25">
      <c r="A438" s="45"/>
      <c r="B438" s="45"/>
      <c r="C438" s="58"/>
      <c r="D438" s="59"/>
      <c r="E438" s="45"/>
      <c r="F438" s="60"/>
      <c r="G438" s="61"/>
      <c r="H438" s="62"/>
      <c r="I438" s="44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</row>
    <row r="439" spans="1:25">
      <c r="A439" s="45"/>
      <c r="B439" s="45"/>
      <c r="C439" s="58"/>
      <c r="D439" s="59"/>
      <c r="E439" s="45"/>
      <c r="F439" s="60"/>
      <c r="G439" s="61"/>
      <c r="H439" s="62"/>
      <c r="I439" s="44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</row>
    <row r="440" spans="1:25">
      <c r="A440" s="45"/>
      <c r="B440" s="45"/>
      <c r="C440" s="58"/>
      <c r="D440" s="59"/>
      <c r="E440" s="45"/>
      <c r="F440" s="60"/>
      <c r="G440" s="61"/>
      <c r="H440" s="62"/>
      <c r="I440" s="44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</row>
    <row r="441" spans="1:25">
      <c r="A441" s="45"/>
      <c r="B441" s="45"/>
      <c r="C441" s="58"/>
      <c r="D441" s="59"/>
      <c r="E441" s="45"/>
      <c r="F441" s="60"/>
      <c r="G441" s="61"/>
      <c r="H441" s="62"/>
      <c r="I441" s="44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</row>
    <row r="442" spans="1:25">
      <c r="A442" s="45"/>
      <c r="B442" s="45"/>
      <c r="C442" s="58"/>
      <c r="D442" s="59"/>
      <c r="E442" s="45"/>
      <c r="F442" s="60"/>
      <c r="G442" s="61"/>
      <c r="H442" s="62"/>
      <c r="I442" s="44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</row>
    <row r="443" spans="1:25">
      <c r="A443" s="45"/>
      <c r="B443" s="45"/>
      <c r="C443" s="58"/>
      <c r="D443" s="59"/>
      <c r="E443" s="45"/>
      <c r="F443" s="60"/>
      <c r="G443" s="61"/>
      <c r="H443" s="62"/>
      <c r="I443" s="44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</row>
    <row r="444" spans="1:25">
      <c r="A444" s="45"/>
      <c r="B444" s="45"/>
      <c r="C444" s="58"/>
      <c r="D444" s="59"/>
      <c r="E444" s="45"/>
      <c r="F444" s="60"/>
      <c r="G444" s="61"/>
      <c r="H444" s="62"/>
      <c r="I444" s="44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</row>
    <row r="445" spans="1:25">
      <c r="A445" s="45"/>
      <c r="B445" s="45"/>
      <c r="C445" s="58"/>
      <c r="D445" s="59"/>
      <c r="E445" s="45"/>
      <c r="F445" s="60"/>
      <c r="G445" s="61"/>
      <c r="H445" s="62"/>
      <c r="I445" s="44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</row>
    <row r="446" spans="1:25">
      <c r="A446" s="45"/>
      <c r="B446" s="45"/>
      <c r="C446" s="58"/>
      <c r="D446" s="59"/>
      <c r="E446" s="45"/>
      <c r="F446" s="60"/>
      <c r="G446" s="61"/>
      <c r="H446" s="62"/>
      <c r="I446" s="44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</row>
    <row r="447" spans="1:25">
      <c r="A447" s="45"/>
      <c r="B447" s="45"/>
      <c r="C447" s="58"/>
      <c r="D447" s="59"/>
      <c r="E447" s="45"/>
      <c r="F447" s="60"/>
      <c r="G447" s="61"/>
      <c r="H447" s="62"/>
      <c r="I447" s="44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</row>
    <row r="448" spans="1:25">
      <c r="A448" s="45"/>
      <c r="B448" s="45"/>
      <c r="C448" s="58"/>
      <c r="D448" s="59"/>
      <c r="E448" s="45"/>
      <c r="F448" s="60"/>
      <c r="G448" s="61"/>
      <c r="H448" s="62"/>
      <c r="I448" s="44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</row>
    <row r="449" spans="1:25">
      <c r="A449" s="45"/>
      <c r="B449" s="45"/>
      <c r="C449" s="58"/>
      <c r="D449" s="59"/>
      <c r="E449" s="45"/>
      <c r="F449" s="60"/>
      <c r="G449" s="61"/>
      <c r="H449" s="62"/>
      <c r="I449" s="44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</row>
    <row r="450" spans="1:25">
      <c r="A450" s="45"/>
      <c r="B450" s="45"/>
      <c r="C450" s="58"/>
      <c r="D450" s="59"/>
      <c r="E450" s="45"/>
      <c r="F450" s="60"/>
      <c r="G450" s="61"/>
      <c r="H450" s="62"/>
      <c r="I450" s="44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</row>
    <row r="451" spans="1:25">
      <c r="A451" s="45"/>
      <c r="B451" s="45"/>
      <c r="C451" s="58"/>
      <c r="D451" s="59"/>
      <c r="E451" s="45"/>
      <c r="F451" s="60"/>
      <c r="G451" s="61"/>
      <c r="H451" s="62"/>
      <c r="I451" s="44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</row>
    <row r="452" spans="1:25">
      <c r="A452" s="45"/>
      <c r="B452" s="45"/>
      <c r="C452" s="58"/>
      <c r="D452" s="59"/>
      <c r="E452" s="45"/>
      <c r="F452" s="60"/>
      <c r="G452" s="61"/>
      <c r="H452" s="62"/>
      <c r="I452" s="44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</row>
    <row r="453" spans="1:25">
      <c r="A453" s="45"/>
      <c r="B453" s="45"/>
      <c r="C453" s="58"/>
      <c r="D453" s="59"/>
      <c r="E453" s="45"/>
      <c r="F453" s="60"/>
      <c r="G453" s="61"/>
      <c r="H453" s="62"/>
      <c r="I453" s="44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</row>
    <row r="454" spans="1:25">
      <c r="A454" s="45"/>
      <c r="B454" s="45"/>
      <c r="C454" s="58"/>
      <c r="D454" s="59"/>
      <c r="E454" s="45"/>
      <c r="F454" s="60"/>
      <c r="G454" s="61"/>
      <c r="H454" s="62"/>
      <c r="I454" s="44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</row>
    <row r="455" spans="1:25">
      <c r="A455" s="45"/>
      <c r="B455" s="45"/>
      <c r="C455" s="58"/>
      <c r="D455" s="59"/>
      <c r="E455" s="45"/>
      <c r="F455" s="60"/>
      <c r="G455" s="61"/>
      <c r="H455" s="62"/>
      <c r="I455" s="44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</row>
    <row r="456" spans="1:25">
      <c r="A456" s="45"/>
      <c r="B456" s="45"/>
      <c r="C456" s="58"/>
      <c r="D456" s="59"/>
      <c r="E456" s="45"/>
      <c r="F456" s="60"/>
      <c r="G456" s="61"/>
      <c r="H456" s="62"/>
      <c r="I456" s="44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</row>
    <row r="457" spans="1:25">
      <c r="A457" s="45"/>
      <c r="B457" s="45"/>
      <c r="C457" s="58"/>
      <c r="D457" s="59"/>
      <c r="E457" s="45"/>
      <c r="F457" s="60"/>
      <c r="G457" s="61"/>
      <c r="H457" s="62"/>
      <c r="I457" s="44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</row>
    <row r="458" spans="1:25">
      <c r="A458" s="45"/>
      <c r="B458" s="45"/>
      <c r="C458" s="58"/>
      <c r="D458" s="59"/>
      <c r="E458" s="45"/>
      <c r="F458" s="60"/>
      <c r="G458" s="61"/>
      <c r="H458" s="62"/>
      <c r="I458" s="44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</row>
    <row r="459" spans="1:25">
      <c r="A459" s="45"/>
      <c r="B459" s="45"/>
      <c r="C459" s="58"/>
      <c r="D459" s="59"/>
      <c r="E459" s="45"/>
      <c r="F459" s="60"/>
      <c r="G459" s="61"/>
      <c r="H459" s="62"/>
      <c r="I459" s="44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</row>
    <row r="460" spans="1:25">
      <c r="A460" s="45"/>
      <c r="B460" s="45"/>
      <c r="C460" s="58"/>
      <c r="D460" s="59"/>
      <c r="E460" s="45"/>
      <c r="F460" s="60"/>
      <c r="G460" s="61"/>
      <c r="H460" s="62"/>
      <c r="I460" s="44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</row>
    <row r="461" spans="1:25">
      <c r="A461" s="45"/>
      <c r="B461" s="45"/>
      <c r="C461" s="58"/>
      <c r="D461" s="59"/>
      <c r="E461" s="45"/>
      <c r="F461" s="60"/>
      <c r="G461" s="61"/>
      <c r="H461" s="62"/>
      <c r="I461" s="44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</row>
    <row r="462" spans="1:25">
      <c r="A462" s="45"/>
      <c r="B462" s="45"/>
      <c r="C462" s="58"/>
      <c r="D462" s="59"/>
      <c r="E462" s="45"/>
      <c r="F462" s="60"/>
      <c r="G462" s="61"/>
      <c r="H462" s="62"/>
      <c r="I462" s="44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</row>
    <row r="463" spans="1:25">
      <c r="A463" s="45"/>
      <c r="B463" s="45"/>
      <c r="C463" s="58"/>
      <c r="D463" s="59"/>
      <c r="E463" s="45"/>
      <c r="F463" s="60"/>
      <c r="G463" s="61"/>
      <c r="H463" s="62"/>
      <c r="I463" s="44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</row>
    <row r="464" spans="1:25">
      <c r="A464" s="45"/>
      <c r="B464" s="45"/>
      <c r="C464" s="58"/>
      <c r="D464" s="59"/>
      <c r="E464" s="45"/>
      <c r="F464" s="60"/>
      <c r="G464" s="61"/>
      <c r="H464" s="62"/>
      <c r="I464" s="44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</row>
    <row r="465" spans="1:25">
      <c r="A465" s="45"/>
      <c r="B465" s="45"/>
      <c r="C465" s="58"/>
      <c r="D465" s="59"/>
      <c r="E465" s="45"/>
      <c r="F465" s="60"/>
      <c r="G465" s="61"/>
      <c r="H465" s="62"/>
      <c r="I465" s="44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</row>
    <row r="466" spans="1:25">
      <c r="A466" s="45"/>
      <c r="B466" s="45"/>
      <c r="C466" s="58"/>
      <c r="D466" s="59"/>
      <c r="E466" s="45"/>
      <c r="F466" s="60"/>
      <c r="G466" s="61"/>
      <c r="H466" s="62"/>
      <c r="I466" s="44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</row>
    <row r="467" spans="1:25">
      <c r="A467" s="45"/>
      <c r="B467" s="45"/>
      <c r="C467" s="58"/>
      <c r="D467" s="59"/>
      <c r="E467" s="45"/>
      <c r="F467" s="60"/>
      <c r="G467" s="61"/>
      <c r="H467" s="62"/>
      <c r="I467" s="44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</row>
    <row r="468" spans="1:25">
      <c r="A468" s="45"/>
      <c r="B468" s="45"/>
      <c r="C468" s="58"/>
      <c r="D468" s="59"/>
      <c r="E468" s="45"/>
      <c r="F468" s="60"/>
      <c r="G468" s="61"/>
      <c r="H468" s="62"/>
      <c r="I468" s="44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</row>
    <row r="469" spans="1:25">
      <c r="A469" s="45"/>
      <c r="B469" s="45"/>
      <c r="C469" s="58"/>
      <c r="D469" s="59"/>
      <c r="E469" s="45"/>
      <c r="F469" s="60"/>
      <c r="G469" s="61"/>
      <c r="H469" s="62"/>
      <c r="I469" s="44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</row>
    <row r="470" spans="1:25">
      <c r="A470" s="45"/>
      <c r="B470" s="45"/>
      <c r="C470" s="58"/>
      <c r="D470" s="59"/>
      <c r="E470" s="45"/>
      <c r="F470" s="60"/>
      <c r="G470" s="61"/>
      <c r="H470" s="62"/>
      <c r="I470" s="44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</row>
    <row r="471" spans="1:25">
      <c r="A471" s="45"/>
      <c r="B471" s="45"/>
      <c r="C471" s="58"/>
      <c r="D471" s="59"/>
      <c r="E471" s="45"/>
      <c r="F471" s="60"/>
      <c r="G471" s="61"/>
      <c r="H471" s="62"/>
      <c r="I471" s="44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</row>
    <row r="472" spans="1:25">
      <c r="A472" s="45"/>
      <c r="B472" s="45"/>
      <c r="C472" s="58"/>
      <c r="D472" s="59"/>
      <c r="E472" s="45"/>
      <c r="F472" s="60"/>
      <c r="G472" s="61"/>
      <c r="H472" s="62"/>
      <c r="I472" s="44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</row>
    <row r="473" spans="1:25">
      <c r="A473" s="45"/>
      <c r="B473" s="45"/>
      <c r="C473" s="58"/>
      <c r="D473" s="59"/>
      <c r="E473" s="45"/>
      <c r="F473" s="60"/>
      <c r="G473" s="61"/>
      <c r="H473" s="62"/>
      <c r="I473" s="44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</row>
    <row r="474" spans="1:25">
      <c r="A474" s="45"/>
      <c r="B474" s="45"/>
      <c r="C474" s="58"/>
      <c r="D474" s="59"/>
      <c r="E474" s="45"/>
      <c r="F474" s="60"/>
      <c r="G474" s="61"/>
      <c r="H474" s="62"/>
      <c r="I474" s="44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</row>
    <row r="475" spans="1:25">
      <c r="A475" s="45"/>
      <c r="B475" s="45"/>
      <c r="C475" s="58"/>
      <c r="D475" s="59"/>
      <c r="E475" s="45"/>
      <c r="F475" s="60"/>
      <c r="G475" s="61"/>
      <c r="H475" s="62"/>
      <c r="I475" s="44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</row>
    <row r="476" spans="1:25">
      <c r="A476" s="45"/>
      <c r="B476" s="45"/>
      <c r="C476" s="58"/>
      <c r="D476" s="59"/>
      <c r="E476" s="45"/>
      <c r="F476" s="60"/>
      <c r="G476" s="61"/>
      <c r="H476" s="62"/>
      <c r="I476" s="44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</row>
    <row r="477" spans="1:25">
      <c r="A477" s="45"/>
      <c r="B477" s="45"/>
      <c r="C477" s="58"/>
      <c r="D477" s="59"/>
      <c r="E477" s="45"/>
      <c r="F477" s="60"/>
      <c r="G477" s="61"/>
      <c r="H477" s="62"/>
      <c r="I477" s="44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</row>
    <row r="478" spans="1:25">
      <c r="A478" s="45"/>
      <c r="B478" s="45"/>
      <c r="C478" s="58"/>
      <c r="D478" s="59"/>
      <c r="E478" s="45"/>
      <c r="F478" s="60"/>
      <c r="G478" s="61"/>
      <c r="H478" s="62"/>
      <c r="I478" s="44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</row>
    <row r="479" spans="1:25">
      <c r="A479" s="45"/>
      <c r="B479" s="45"/>
      <c r="C479" s="58"/>
      <c r="D479" s="59"/>
      <c r="E479" s="45"/>
      <c r="F479" s="60"/>
      <c r="G479" s="61"/>
      <c r="H479" s="62"/>
      <c r="I479" s="44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</row>
    <row r="480" spans="1:25">
      <c r="A480" s="45"/>
      <c r="B480" s="45"/>
      <c r="C480" s="58"/>
      <c r="D480" s="59"/>
      <c r="E480" s="45"/>
      <c r="F480" s="60"/>
      <c r="G480" s="61"/>
      <c r="H480" s="62"/>
      <c r="I480" s="44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</row>
    <row r="481" spans="1:25">
      <c r="A481" s="45"/>
      <c r="B481" s="45"/>
      <c r="C481" s="58"/>
      <c r="D481" s="59"/>
      <c r="E481" s="45"/>
      <c r="F481" s="60"/>
      <c r="G481" s="61"/>
      <c r="H481" s="62"/>
      <c r="I481" s="44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</row>
    <row r="482" spans="1:25">
      <c r="A482" s="45"/>
      <c r="B482" s="45"/>
      <c r="C482" s="58"/>
      <c r="D482" s="59"/>
      <c r="E482" s="45"/>
      <c r="F482" s="60"/>
      <c r="G482" s="61"/>
      <c r="H482" s="62"/>
      <c r="I482" s="44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</row>
    <row r="483" spans="1:25">
      <c r="A483" s="45"/>
      <c r="B483" s="45"/>
      <c r="C483" s="58"/>
      <c r="D483" s="59"/>
      <c r="E483" s="45"/>
      <c r="F483" s="60"/>
      <c r="G483" s="61"/>
      <c r="H483" s="62"/>
      <c r="I483" s="44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</row>
    <row r="484" spans="1:25">
      <c r="A484" s="45"/>
      <c r="B484" s="45"/>
      <c r="C484" s="58"/>
      <c r="D484" s="59"/>
      <c r="E484" s="45"/>
      <c r="F484" s="60"/>
      <c r="G484" s="61"/>
      <c r="H484" s="62"/>
      <c r="I484" s="44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</row>
    <row r="485" spans="1:25">
      <c r="A485" s="45"/>
      <c r="B485" s="45"/>
      <c r="C485" s="58"/>
      <c r="D485" s="59"/>
      <c r="E485" s="45"/>
      <c r="F485" s="60"/>
      <c r="G485" s="61"/>
      <c r="H485" s="62"/>
      <c r="I485" s="44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</row>
    <row r="486" spans="1:25">
      <c r="A486" s="45"/>
      <c r="B486" s="45"/>
      <c r="C486" s="58"/>
      <c r="D486" s="59"/>
      <c r="E486" s="45"/>
      <c r="F486" s="60"/>
      <c r="G486" s="61"/>
      <c r="H486" s="62"/>
      <c r="I486" s="44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</row>
    <row r="487" spans="1:25">
      <c r="A487" s="45"/>
      <c r="B487" s="45"/>
      <c r="C487" s="58"/>
      <c r="D487" s="59"/>
      <c r="E487" s="45"/>
      <c r="F487" s="60"/>
      <c r="G487" s="61"/>
      <c r="H487" s="62"/>
      <c r="I487" s="44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</row>
    <row r="488" spans="1:25">
      <c r="A488" s="45"/>
      <c r="B488" s="45"/>
      <c r="C488" s="58"/>
      <c r="D488" s="59"/>
      <c r="E488" s="45"/>
      <c r="F488" s="60"/>
      <c r="G488" s="61"/>
      <c r="H488" s="62"/>
      <c r="I488" s="44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</row>
    <row r="489" spans="1:25">
      <c r="A489" s="45"/>
      <c r="B489" s="45"/>
      <c r="C489" s="58"/>
      <c r="D489" s="59"/>
      <c r="E489" s="45"/>
      <c r="F489" s="60"/>
      <c r="G489" s="61"/>
      <c r="H489" s="62"/>
      <c r="I489" s="44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</row>
    <row r="490" spans="1:25">
      <c r="A490" s="45"/>
      <c r="B490" s="45"/>
      <c r="C490" s="58"/>
      <c r="D490" s="59"/>
      <c r="E490" s="45"/>
      <c r="F490" s="60"/>
      <c r="G490" s="61"/>
      <c r="H490" s="62"/>
      <c r="I490" s="44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</row>
    <row r="491" spans="1:25">
      <c r="A491" s="45"/>
      <c r="B491" s="45"/>
      <c r="C491" s="58"/>
      <c r="D491" s="59"/>
      <c r="E491" s="45"/>
      <c r="F491" s="60"/>
      <c r="G491" s="61"/>
      <c r="H491" s="62"/>
      <c r="I491" s="44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</row>
    <row r="492" spans="1:25">
      <c r="A492" s="45"/>
      <c r="B492" s="45"/>
      <c r="C492" s="58"/>
      <c r="D492" s="59"/>
      <c r="E492" s="45"/>
      <c r="F492" s="60"/>
      <c r="G492" s="61"/>
      <c r="H492" s="62"/>
      <c r="I492" s="44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</row>
    <row r="493" spans="1:25">
      <c r="A493" s="45"/>
      <c r="B493" s="45"/>
      <c r="C493" s="58"/>
      <c r="D493" s="59"/>
      <c r="E493" s="45"/>
      <c r="F493" s="60"/>
      <c r="G493" s="61"/>
      <c r="H493" s="62"/>
      <c r="I493" s="44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</row>
    <row r="494" spans="1:25">
      <c r="A494" s="45"/>
      <c r="B494" s="45"/>
      <c r="C494" s="58"/>
      <c r="D494" s="59"/>
      <c r="E494" s="45"/>
      <c r="F494" s="60"/>
      <c r="G494" s="61"/>
      <c r="H494" s="62"/>
      <c r="I494" s="44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</row>
    <row r="495" spans="1:25">
      <c r="A495" s="45"/>
      <c r="B495" s="45"/>
      <c r="C495" s="58"/>
      <c r="D495" s="59"/>
      <c r="E495" s="45"/>
      <c r="F495" s="60"/>
      <c r="G495" s="61"/>
      <c r="H495" s="62"/>
      <c r="I495" s="44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</row>
    <row r="496" spans="1:25">
      <c r="A496" s="45"/>
      <c r="B496" s="45"/>
      <c r="C496" s="58"/>
      <c r="D496" s="59"/>
      <c r="E496" s="45"/>
      <c r="F496" s="60"/>
      <c r="G496" s="61"/>
      <c r="H496" s="62"/>
      <c r="I496" s="44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</row>
    <row r="497" spans="1:25">
      <c r="A497" s="45"/>
      <c r="B497" s="45"/>
      <c r="C497" s="58"/>
      <c r="D497" s="59"/>
      <c r="E497" s="45"/>
      <c r="F497" s="60"/>
      <c r="G497" s="61"/>
      <c r="H497" s="62"/>
      <c r="I497" s="44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</row>
    <row r="498" spans="1:25">
      <c r="A498" s="45"/>
      <c r="B498" s="45"/>
      <c r="C498" s="58"/>
      <c r="D498" s="59"/>
      <c r="E498" s="45"/>
      <c r="F498" s="60"/>
      <c r="G498" s="61"/>
      <c r="H498" s="62"/>
      <c r="I498" s="44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</row>
    <row r="499" spans="1:25">
      <c r="A499" s="45"/>
      <c r="B499" s="45"/>
      <c r="C499" s="58"/>
      <c r="D499" s="59"/>
      <c r="E499" s="45"/>
      <c r="F499" s="60"/>
      <c r="G499" s="61"/>
      <c r="H499" s="62"/>
      <c r="I499" s="44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</row>
    <row r="500" spans="1:25">
      <c r="A500" s="45"/>
      <c r="B500" s="45"/>
      <c r="C500" s="58"/>
      <c r="D500" s="59"/>
      <c r="E500" s="45"/>
      <c r="F500" s="60"/>
      <c r="G500" s="61"/>
      <c r="H500" s="62"/>
      <c r="I500" s="44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</row>
    <row r="501" spans="1:25">
      <c r="A501" s="45"/>
      <c r="B501" s="45"/>
      <c r="C501" s="58"/>
      <c r="D501" s="59"/>
      <c r="E501" s="45"/>
      <c r="F501" s="60"/>
      <c r="G501" s="61"/>
      <c r="H501" s="62"/>
      <c r="I501" s="44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</row>
    <row r="502" spans="1:25">
      <c r="A502" s="45"/>
      <c r="B502" s="45"/>
      <c r="C502" s="58"/>
      <c r="D502" s="59"/>
      <c r="E502" s="45"/>
      <c r="F502" s="60"/>
      <c r="G502" s="61"/>
      <c r="H502" s="62"/>
      <c r="I502" s="44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</row>
    <row r="503" spans="1:25">
      <c r="A503" s="45"/>
      <c r="B503" s="45"/>
      <c r="C503" s="58"/>
      <c r="D503" s="59"/>
      <c r="E503" s="45"/>
      <c r="F503" s="60"/>
      <c r="G503" s="61"/>
      <c r="H503" s="62"/>
      <c r="I503" s="44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</row>
    <row r="504" spans="1:25">
      <c r="A504" s="45"/>
      <c r="B504" s="45"/>
      <c r="C504" s="58"/>
      <c r="D504" s="59"/>
      <c r="E504" s="45"/>
      <c r="F504" s="60"/>
      <c r="G504" s="61"/>
      <c r="H504" s="62"/>
      <c r="I504" s="44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</row>
    <row r="505" spans="1:25">
      <c r="A505" s="45"/>
      <c r="B505" s="45"/>
      <c r="C505" s="58"/>
      <c r="D505" s="59"/>
      <c r="E505" s="45"/>
      <c r="F505" s="60"/>
      <c r="G505" s="61"/>
      <c r="H505" s="62"/>
      <c r="I505" s="44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</row>
    <row r="506" spans="1:25">
      <c r="A506" s="45"/>
      <c r="B506" s="45"/>
      <c r="C506" s="58"/>
      <c r="D506" s="59"/>
      <c r="E506" s="45"/>
      <c r="F506" s="60"/>
      <c r="G506" s="61"/>
      <c r="H506" s="62"/>
      <c r="I506" s="44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</row>
    <row r="507" spans="1:25">
      <c r="A507" s="45"/>
      <c r="B507" s="45"/>
      <c r="C507" s="58"/>
      <c r="D507" s="59"/>
      <c r="E507" s="45"/>
      <c r="F507" s="60"/>
      <c r="G507" s="61"/>
      <c r="H507" s="62"/>
      <c r="I507" s="44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</row>
    <row r="508" spans="1:25">
      <c r="A508" s="45"/>
      <c r="B508" s="45"/>
      <c r="C508" s="58"/>
      <c r="D508" s="59"/>
      <c r="E508" s="45"/>
      <c r="F508" s="60"/>
      <c r="G508" s="61"/>
      <c r="H508" s="62"/>
      <c r="I508" s="44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</row>
    <row r="509" spans="1:25">
      <c r="A509" s="45"/>
      <c r="B509" s="45"/>
      <c r="C509" s="58"/>
      <c r="D509" s="59"/>
      <c r="E509" s="45"/>
      <c r="F509" s="60"/>
      <c r="G509" s="61"/>
      <c r="H509" s="62"/>
      <c r="I509" s="44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</row>
    <row r="510" spans="1:25">
      <c r="A510" s="45"/>
      <c r="B510" s="45"/>
      <c r="C510" s="58"/>
      <c r="D510" s="59"/>
      <c r="E510" s="45"/>
      <c r="F510" s="60"/>
      <c r="G510" s="61"/>
      <c r="H510" s="62"/>
      <c r="I510" s="44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</row>
    <row r="511" spans="1:25">
      <c r="A511" s="45"/>
      <c r="B511" s="45"/>
      <c r="C511" s="58"/>
      <c r="D511" s="59"/>
      <c r="E511" s="45"/>
      <c r="F511" s="60"/>
      <c r="G511" s="61"/>
      <c r="H511" s="62"/>
      <c r="I511" s="44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</row>
    <row r="512" spans="1:25">
      <c r="A512" s="45"/>
      <c r="B512" s="45"/>
      <c r="C512" s="58"/>
      <c r="D512" s="59"/>
      <c r="E512" s="45"/>
      <c r="F512" s="60"/>
      <c r="G512" s="61"/>
      <c r="H512" s="62"/>
      <c r="I512" s="44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</row>
    <row r="513" spans="1:25">
      <c r="A513" s="45"/>
      <c r="B513" s="45"/>
      <c r="C513" s="58"/>
      <c r="D513" s="59"/>
      <c r="E513" s="45"/>
      <c r="F513" s="60"/>
      <c r="G513" s="61"/>
      <c r="H513" s="62"/>
      <c r="I513" s="44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</row>
    <row r="514" spans="1:25">
      <c r="A514" s="45"/>
      <c r="B514" s="45"/>
      <c r="C514" s="58"/>
      <c r="D514" s="59"/>
      <c r="E514" s="45"/>
      <c r="F514" s="60"/>
      <c r="G514" s="61"/>
      <c r="H514" s="62"/>
      <c r="I514" s="44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</row>
    <row r="515" spans="1:25">
      <c r="A515" s="45"/>
      <c r="B515" s="45"/>
      <c r="C515" s="58"/>
      <c r="D515" s="59"/>
      <c r="E515" s="45"/>
      <c r="F515" s="60"/>
      <c r="G515" s="61"/>
      <c r="H515" s="62"/>
      <c r="I515" s="44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</row>
    <row r="516" spans="1:25">
      <c r="A516" s="45"/>
      <c r="B516" s="45"/>
      <c r="C516" s="58"/>
      <c r="D516" s="59"/>
      <c r="E516" s="45"/>
      <c r="F516" s="60"/>
      <c r="G516" s="61"/>
      <c r="H516" s="62"/>
      <c r="I516" s="44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</row>
    <row r="517" spans="1:25">
      <c r="A517" s="45"/>
      <c r="B517" s="45"/>
      <c r="C517" s="58"/>
      <c r="D517" s="59"/>
      <c r="E517" s="45"/>
      <c r="F517" s="60"/>
      <c r="G517" s="61"/>
      <c r="H517" s="62"/>
      <c r="I517" s="44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</row>
    <row r="518" spans="1:25">
      <c r="A518" s="45"/>
      <c r="B518" s="45"/>
      <c r="C518" s="58"/>
      <c r="D518" s="59"/>
      <c r="E518" s="45"/>
      <c r="F518" s="60"/>
      <c r="G518" s="61"/>
      <c r="H518" s="62"/>
      <c r="I518" s="44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</row>
    <row r="519" spans="1:25">
      <c r="A519" s="45"/>
      <c r="B519" s="45"/>
      <c r="C519" s="58"/>
      <c r="D519" s="59"/>
      <c r="E519" s="45"/>
      <c r="F519" s="60"/>
      <c r="G519" s="61"/>
      <c r="H519" s="62"/>
      <c r="I519" s="44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</row>
    <row r="520" spans="1:25">
      <c r="A520" s="45"/>
      <c r="B520" s="45"/>
      <c r="C520" s="58"/>
      <c r="D520" s="59"/>
      <c r="E520" s="45"/>
      <c r="F520" s="60"/>
      <c r="G520" s="61"/>
      <c r="H520" s="62"/>
      <c r="I520" s="44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</row>
    <row r="521" spans="1:25">
      <c r="A521" s="45"/>
      <c r="B521" s="45"/>
      <c r="C521" s="58"/>
      <c r="D521" s="59"/>
      <c r="E521" s="45"/>
      <c r="F521" s="60"/>
      <c r="G521" s="61"/>
      <c r="H521" s="62"/>
      <c r="I521" s="44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</row>
    <row r="522" spans="1:25">
      <c r="A522" s="45"/>
      <c r="B522" s="45"/>
      <c r="C522" s="58"/>
      <c r="D522" s="59"/>
      <c r="E522" s="45"/>
      <c r="F522" s="60"/>
      <c r="G522" s="61"/>
      <c r="H522" s="62"/>
      <c r="I522" s="44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</row>
    <row r="523" spans="1:25">
      <c r="A523" s="45"/>
      <c r="B523" s="45"/>
      <c r="C523" s="58"/>
      <c r="D523" s="59"/>
      <c r="E523" s="45"/>
      <c r="F523" s="60"/>
      <c r="G523" s="61"/>
      <c r="H523" s="62"/>
      <c r="I523" s="44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</row>
    <row r="524" spans="1:25">
      <c r="A524" s="45"/>
      <c r="B524" s="45"/>
      <c r="C524" s="58"/>
      <c r="D524" s="59"/>
      <c r="E524" s="45"/>
      <c r="F524" s="60"/>
      <c r="G524" s="61"/>
      <c r="H524" s="62"/>
      <c r="I524" s="44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</row>
    <row r="525" spans="1:25">
      <c r="A525" s="45"/>
      <c r="B525" s="45"/>
      <c r="C525" s="58"/>
      <c r="D525" s="59"/>
      <c r="E525" s="45"/>
      <c r="F525" s="60"/>
      <c r="G525" s="61"/>
      <c r="H525" s="62"/>
      <c r="I525" s="44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</row>
    <row r="526" spans="1:25">
      <c r="A526" s="45"/>
      <c r="B526" s="45"/>
      <c r="C526" s="58"/>
      <c r="D526" s="59"/>
      <c r="E526" s="45"/>
      <c r="F526" s="60"/>
      <c r="G526" s="61"/>
      <c r="H526" s="62"/>
      <c r="I526" s="44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</row>
    <row r="527" spans="1:25">
      <c r="A527" s="45"/>
      <c r="B527" s="45"/>
      <c r="C527" s="58"/>
      <c r="D527" s="59"/>
      <c r="E527" s="45"/>
      <c r="F527" s="60"/>
      <c r="G527" s="61"/>
      <c r="H527" s="62"/>
      <c r="I527" s="44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</row>
    <row r="528" spans="1:25">
      <c r="A528" s="45"/>
      <c r="B528" s="45"/>
      <c r="C528" s="58"/>
      <c r="D528" s="59"/>
      <c r="E528" s="45"/>
      <c r="F528" s="60"/>
      <c r="G528" s="61"/>
      <c r="H528" s="62"/>
      <c r="I528" s="44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</row>
    <row r="529" spans="1:25">
      <c r="A529" s="45"/>
      <c r="B529" s="45"/>
      <c r="C529" s="58"/>
      <c r="D529" s="59"/>
      <c r="E529" s="45"/>
      <c r="F529" s="60"/>
      <c r="G529" s="61"/>
      <c r="H529" s="62"/>
      <c r="I529" s="44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</row>
    <row r="530" spans="1:25">
      <c r="A530" s="45"/>
      <c r="B530" s="45"/>
      <c r="C530" s="58"/>
      <c r="D530" s="59"/>
      <c r="E530" s="45"/>
      <c r="F530" s="60"/>
      <c r="G530" s="61"/>
      <c r="H530" s="62"/>
      <c r="I530" s="44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</row>
    <row r="531" spans="1:25">
      <c r="A531" s="45"/>
      <c r="B531" s="45"/>
      <c r="C531" s="58"/>
      <c r="D531" s="59"/>
      <c r="E531" s="45"/>
      <c r="F531" s="60"/>
      <c r="G531" s="61"/>
      <c r="H531" s="62"/>
      <c r="I531" s="44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</row>
    <row r="532" spans="1:25">
      <c r="A532" s="45"/>
      <c r="B532" s="45"/>
      <c r="C532" s="58"/>
      <c r="D532" s="59"/>
      <c r="E532" s="45"/>
      <c r="F532" s="60"/>
      <c r="G532" s="61"/>
      <c r="H532" s="62"/>
      <c r="I532" s="44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</row>
    <row r="533" spans="1:25">
      <c r="A533" s="45"/>
      <c r="B533" s="45"/>
      <c r="C533" s="58"/>
      <c r="D533" s="59"/>
      <c r="E533" s="45"/>
      <c r="F533" s="60"/>
      <c r="G533" s="61"/>
      <c r="H533" s="62"/>
      <c r="I533" s="44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</row>
    <row r="534" spans="1:25">
      <c r="A534" s="45"/>
      <c r="B534" s="45"/>
      <c r="C534" s="58"/>
      <c r="D534" s="59"/>
      <c r="E534" s="45"/>
      <c r="F534" s="60"/>
      <c r="G534" s="61"/>
      <c r="H534" s="62"/>
      <c r="I534" s="44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</row>
    <row r="535" spans="1:25">
      <c r="A535" s="45"/>
      <c r="B535" s="45"/>
      <c r="C535" s="58"/>
      <c r="D535" s="59"/>
      <c r="E535" s="45"/>
      <c r="F535" s="60"/>
      <c r="G535" s="61"/>
      <c r="H535" s="62"/>
      <c r="I535" s="44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</row>
    <row r="536" spans="1:25">
      <c r="A536" s="45"/>
      <c r="B536" s="45"/>
      <c r="C536" s="58"/>
      <c r="D536" s="59"/>
      <c r="E536" s="45"/>
      <c r="F536" s="60"/>
      <c r="G536" s="61"/>
      <c r="H536" s="62"/>
      <c r="I536" s="44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</row>
    <row r="537" spans="1:25">
      <c r="A537" s="45"/>
      <c r="B537" s="45"/>
      <c r="C537" s="58"/>
      <c r="D537" s="59"/>
      <c r="E537" s="45"/>
      <c r="F537" s="60"/>
      <c r="G537" s="61"/>
      <c r="H537" s="62"/>
      <c r="I537" s="44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</row>
    <row r="538" spans="1:25">
      <c r="A538" s="45"/>
      <c r="B538" s="45"/>
      <c r="C538" s="58"/>
      <c r="D538" s="59"/>
      <c r="E538" s="45"/>
      <c r="F538" s="60"/>
      <c r="G538" s="61"/>
      <c r="H538" s="62"/>
      <c r="I538" s="44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</row>
    <row r="539" spans="1:25">
      <c r="A539" s="45"/>
      <c r="B539" s="45"/>
      <c r="C539" s="58"/>
      <c r="D539" s="59"/>
      <c r="E539" s="45"/>
      <c r="F539" s="60"/>
      <c r="G539" s="61"/>
      <c r="H539" s="62"/>
      <c r="I539" s="44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</row>
    <row r="540" spans="1:25">
      <c r="A540" s="45"/>
      <c r="B540" s="45"/>
      <c r="C540" s="58"/>
      <c r="D540" s="59"/>
      <c r="E540" s="45"/>
      <c r="F540" s="60"/>
      <c r="G540" s="61"/>
      <c r="H540" s="62"/>
      <c r="I540" s="44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</row>
    <row r="541" spans="1:25">
      <c r="A541" s="45"/>
      <c r="B541" s="45"/>
      <c r="C541" s="58"/>
      <c r="D541" s="59"/>
      <c r="E541" s="45"/>
      <c r="F541" s="60"/>
      <c r="G541" s="61"/>
      <c r="H541" s="62"/>
      <c r="I541" s="44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</row>
    <row r="542" spans="1:25">
      <c r="A542" s="45"/>
      <c r="B542" s="45"/>
      <c r="C542" s="58"/>
      <c r="D542" s="59"/>
      <c r="E542" s="45"/>
      <c r="F542" s="60"/>
      <c r="G542" s="61"/>
      <c r="H542" s="62"/>
      <c r="I542" s="44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</row>
    <row r="543" spans="1:25">
      <c r="A543" s="45"/>
      <c r="B543" s="45"/>
      <c r="C543" s="58"/>
      <c r="D543" s="59"/>
      <c r="E543" s="45"/>
      <c r="F543" s="60"/>
      <c r="G543" s="61"/>
      <c r="H543" s="62"/>
      <c r="I543" s="44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</row>
    <row r="544" spans="1:25">
      <c r="A544" s="45"/>
      <c r="B544" s="45"/>
      <c r="C544" s="58"/>
      <c r="D544" s="59"/>
      <c r="E544" s="45"/>
      <c r="F544" s="60"/>
      <c r="G544" s="61"/>
      <c r="H544" s="62"/>
      <c r="I544" s="44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</row>
    <row r="545" spans="1:25">
      <c r="A545" s="45"/>
      <c r="B545" s="45"/>
      <c r="C545" s="58"/>
      <c r="D545" s="59"/>
      <c r="E545" s="45"/>
      <c r="F545" s="60"/>
      <c r="G545" s="61"/>
      <c r="H545" s="62"/>
      <c r="I545" s="44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</row>
    <row r="546" spans="1:25">
      <c r="A546" s="45"/>
      <c r="B546" s="45"/>
      <c r="C546" s="58"/>
      <c r="D546" s="59"/>
      <c r="E546" s="45"/>
      <c r="F546" s="60"/>
      <c r="G546" s="61"/>
      <c r="H546" s="62"/>
      <c r="I546" s="44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</row>
    <row r="547" spans="1:25">
      <c r="A547" s="45"/>
      <c r="B547" s="45"/>
      <c r="C547" s="58"/>
      <c r="D547" s="59"/>
      <c r="E547" s="45"/>
      <c r="F547" s="60"/>
      <c r="G547" s="61"/>
      <c r="H547" s="62"/>
      <c r="I547" s="44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</row>
    <row r="548" spans="1:25">
      <c r="A548" s="45"/>
      <c r="B548" s="45"/>
      <c r="C548" s="58"/>
      <c r="D548" s="59"/>
      <c r="E548" s="45"/>
      <c r="F548" s="60"/>
      <c r="G548" s="61"/>
      <c r="H548" s="62"/>
      <c r="I548" s="44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</row>
    <row r="549" spans="1:25">
      <c r="A549" s="45"/>
      <c r="B549" s="45"/>
      <c r="C549" s="58"/>
      <c r="D549" s="59"/>
      <c r="E549" s="45"/>
      <c r="F549" s="60"/>
      <c r="G549" s="61"/>
      <c r="H549" s="62"/>
      <c r="I549" s="44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</row>
    <row r="550" spans="1:25">
      <c r="A550" s="45"/>
      <c r="B550" s="45"/>
      <c r="C550" s="58"/>
      <c r="D550" s="59"/>
      <c r="E550" s="45"/>
      <c r="F550" s="60"/>
      <c r="G550" s="61"/>
      <c r="H550" s="62"/>
      <c r="I550" s="44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</row>
    <row r="551" spans="1:25">
      <c r="A551" s="45"/>
      <c r="B551" s="45"/>
      <c r="C551" s="58"/>
      <c r="D551" s="59"/>
      <c r="E551" s="45"/>
      <c r="F551" s="60"/>
      <c r="G551" s="61"/>
      <c r="H551" s="62"/>
      <c r="I551" s="44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</row>
    <row r="552" spans="1:25">
      <c r="A552" s="45"/>
      <c r="B552" s="45"/>
      <c r="C552" s="58"/>
      <c r="D552" s="59"/>
      <c r="E552" s="45"/>
      <c r="F552" s="60"/>
      <c r="G552" s="61"/>
      <c r="H552" s="62"/>
      <c r="I552" s="44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</row>
    <row r="553" spans="1:25">
      <c r="A553" s="45"/>
      <c r="B553" s="45"/>
      <c r="C553" s="58"/>
      <c r="D553" s="59"/>
      <c r="E553" s="45"/>
      <c r="F553" s="60"/>
      <c r="G553" s="61"/>
      <c r="H553" s="62"/>
      <c r="I553" s="44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</row>
    <row r="554" spans="1:25">
      <c r="A554" s="45"/>
      <c r="B554" s="45"/>
      <c r="C554" s="58"/>
      <c r="D554" s="59"/>
      <c r="E554" s="45"/>
      <c r="F554" s="60"/>
      <c r="G554" s="61"/>
      <c r="H554" s="62"/>
      <c r="I554" s="44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</row>
    <row r="555" spans="1:25">
      <c r="A555" s="45"/>
      <c r="B555" s="45"/>
      <c r="C555" s="58"/>
      <c r="D555" s="59"/>
      <c r="E555" s="45"/>
      <c r="F555" s="60"/>
      <c r="G555" s="61"/>
      <c r="H555" s="62"/>
      <c r="I555" s="44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</row>
    <row r="556" spans="1:25">
      <c r="A556" s="45"/>
      <c r="B556" s="45"/>
      <c r="C556" s="58"/>
      <c r="D556" s="59"/>
      <c r="E556" s="45"/>
      <c r="F556" s="60"/>
      <c r="G556" s="61"/>
      <c r="H556" s="62"/>
      <c r="I556" s="44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</row>
    <row r="557" spans="1:25">
      <c r="A557" s="45"/>
      <c r="B557" s="45"/>
      <c r="C557" s="58"/>
      <c r="D557" s="59"/>
      <c r="E557" s="45"/>
      <c r="F557" s="60"/>
      <c r="G557" s="61"/>
      <c r="H557" s="62"/>
      <c r="I557" s="44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</row>
    <row r="558" spans="1:25">
      <c r="A558" s="45"/>
      <c r="B558" s="45"/>
      <c r="C558" s="58"/>
      <c r="D558" s="59"/>
      <c r="E558" s="45"/>
      <c r="F558" s="60"/>
      <c r="G558" s="61"/>
      <c r="H558" s="62"/>
      <c r="I558" s="44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</row>
    <row r="559" spans="1:25">
      <c r="A559" s="45"/>
      <c r="B559" s="45"/>
      <c r="C559" s="58"/>
      <c r="D559" s="59"/>
      <c r="E559" s="45"/>
      <c r="F559" s="60"/>
      <c r="G559" s="61"/>
      <c r="H559" s="62"/>
      <c r="I559" s="44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</row>
    <row r="560" spans="1:25">
      <c r="A560" s="45"/>
      <c r="B560" s="45"/>
      <c r="C560" s="58"/>
      <c r="D560" s="59"/>
      <c r="E560" s="45"/>
      <c r="F560" s="60"/>
      <c r="G560" s="61"/>
      <c r="H560" s="62"/>
      <c r="I560" s="44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</row>
    <row r="561" spans="1:25">
      <c r="A561" s="45"/>
      <c r="B561" s="45"/>
      <c r="C561" s="58"/>
      <c r="D561" s="59"/>
      <c r="E561" s="45"/>
      <c r="F561" s="60"/>
      <c r="G561" s="61"/>
      <c r="H561" s="62"/>
      <c r="I561" s="44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</row>
    <row r="562" spans="1:25">
      <c r="A562" s="45"/>
      <c r="B562" s="45"/>
      <c r="C562" s="58"/>
      <c r="D562" s="59"/>
      <c r="E562" s="45"/>
      <c r="F562" s="60"/>
      <c r="G562" s="61"/>
      <c r="H562" s="62"/>
      <c r="I562" s="44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</row>
    <row r="563" spans="1:25">
      <c r="A563" s="45"/>
      <c r="B563" s="45"/>
      <c r="C563" s="58"/>
      <c r="D563" s="59"/>
      <c r="E563" s="45"/>
      <c r="F563" s="60"/>
      <c r="G563" s="61"/>
      <c r="H563" s="62"/>
      <c r="I563" s="44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</row>
    <row r="564" spans="1:25">
      <c r="A564" s="45"/>
      <c r="B564" s="45"/>
      <c r="C564" s="58"/>
      <c r="D564" s="59"/>
      <c r="E564" s="45"/>
      <c r="F564" s="60"/>
      <c r="G564" s="61"/>
      <c r="H564" s="62"/>
      <c r="I564" s="44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</row>
    <row r="565" spans="1:25">
      <c r="A565" s="45"/>
      <c r="B565" s="45"/>
      <c r="C565" s="58"/>
      <c r="D565" s="59"/>
      <c r="E565" s="45"/>
      <c r="F565" s="60"/>
      <c r="G565" s="61"/>
      <c r="H565" s="62"/>
      <c r="I565" s="44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</row>
    <row r="566" spans="1:25">
      <c r="A566" s="45"/>
      <c r="B566" s="45"/>
      <c r="C566" s="58"/>
      <c r="D566" s="59"/>
      <c r="E566" s="45"/>
      <c r="F566" s="60"/>
      <c r="G566" s="61"/>
      <c r="H566" s="62"/>
      <c r="I566" s="44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</row>
    <row r="567" spans="1:25">
      <c r="A567" s="45"/>
      <c r="B567" s="45"/>
      <c r="C567" s="58"/>
      <c r="D567" s="59"/>
      <c r="E567" s="45"/>
      <c r="F567" s="60"/>
      <c r="G567" s="61"/>
      <c r="H567" s="62"/>
      <c r="I567" s="44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</row>
    <row r="568" spans="1:25">
      <c r="A568" s="45"/>
      <c r="B568" s="45"/>
      <c r="C568" s="58"/>
      <c r="D568" s="59"/>
      <c r="E568" s="45"/>
      <c r="F568" s="60"/>
      <c r="G568" s="61"/>
      <c r="H568" s="62"/>
      <c r="I568" s="44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</row>
    <row r="569" spans="1:25">
      <c r="A569" s="45"/>
      <c r="B569" s="45"/>
      <c r="C569" s="58"/>
      <c r="D569" s="59"/>
      <c r="E569" s="45"/>
      <c r="F569" s="60"/>
      <c r="G569" s="61"/>
      <c r="H569" s="62"/>
      <c r="I569" s="44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</row>
    <row r="570" spans="1:25">
      <c r="A570" s="45"/>
      <c r="B570" s="45"/>
      <c r="C570" s="58"/>
      <c r="D570" s="59"/>
      <c r="E570" s="45"/>
      <c r="F570" s="60"/>
      <c r="G570" s="61"/>
      <c r="H570" s="62"/>
      <c r="I570" s="44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</row>
    <row r="571" spans="1:25">
      <c r="A571" s="45"/>
      <c r="B571" s="45"/>
      <c r="C571" s="58"/>
      <c r="D571" s="59"/>
      <c r="E571" s="45"/>
      <c r="F571" s="60"/>
      <c r="G571" s="61"/>
      <c r="H571" s="62"/>
      <c r="I571" s="44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</row>
    <row r="572" spans="1:25">
      <c r="A572" s="45"/>
      <c r="B572" s="45"/>
      <c r="C572" s="58"/>
      <c r="D572" s="59"/>
      <c r="E572" s="45"/>
      <c r="F572" s="60"/>
      <c r="G572" s="61"/>
      <c r="H572" s="62"/>
      <c r="I572" s="44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</row>
    <row r="573" spans="1:25">
      <c r="A573" s="45"/>
      <c r="B573" s="45"/>
      <c r="C573" s="58"/>
      <c r="D573" s="59"/>
      <c r="E573" s="45"/>
      <c r="F573" s="60"/>
      <c r="G573" s="61"/>
      <c r="H573" s="62"/>
      <c r="I573" s="44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</row>
    <row r="574" spans="1:25">
      <c r="A574" s="45"/>
      <c r="B574" s="45"/>
      <c r="C574" s="58"/>
      <c r="D574" s="59"/>
      <c r="E574" s="45"/>
      <c r="F574" s="60"/>
      <c r="G574" s="61"/>
      <c r="H574" s="62"/>
      <c r="I574" s="44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</row>
    <row r="575" spans="1:25">
      <c r="A575" s="45"/>
      <c r="B575" s="45"/>
      <c r="C575" s="58"/>
      <c r="D575" s="59"/>
      <c r="E575" s="45"/>
      <c r="F575" s="60"/>
      <c r="G575" s="61"/>
      <c r="H575" s="62"/>
      <c r="I575" s="44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</row>
    <row r="576" spans="1:25">
      <c r="A576" s="45"/>
      <c r="B576" s="45"/>
      <c r="C576" s="58"/>
      <c r="D576" s="59"/>
      <c r="E576" s="45"/>
      <c r="F576" s="60"/>
      <c r="G576" s="61"/>
      <c r="H576" s="62"/>
      <c r="I576" s="44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</row>
    <row r="577" spans="1:25">
      <c r="A577" s="45"/>
      <c r="B577" s="45"/>
      <c r="C577" s="58"/>
      <c r="D577" s="59"/>
      <c r="E577" s="45"/>
      <c r="F577" s="60"/>
      <c r="G577" s="61"/>
      <c r="H577" s="62"/>
      <c r="I577" s="44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</row>
    <row r="578" spans="1:25">
      <c r="A578" s="45"/>
      <c r="B578" s="45"/>
      <c r="C578" s="58"/>
      <c r="D578" s="59"/>
      <c r="E578" s="45"/>
      <c r="F578" s="60"/>
      <c r="G578" s="61"/>
      <c r="H578" s="62"/>
      <c r="I578" s="44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</row>
    <row r="579" spans="1:25">
      <c r="A579" s="45"/>
      <c r="B579" s="45"/>
      <c r="C579" s="58"/>
      <c r="D579" s="59"/>
      <c r="E579" s="45"/>
      <c r="F579" s="60"/>
      <c r="G579" s="61"/>
      <c r="H579" s="62"/>
      <c r="I579" s="44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</row>
    <row r="580" spans="1:25">
      <c r="A580" s="45"/>
      <c r="B580" s="45"/>
      <c r="C580" s="58"/>
      <c r="D580" s="59"/>
      <c r="E580" s="45"/>
      <c r="F580" s="60"/>
      <c r="G580" s="61"/>
      <c r="H580" s="62"/>
      <c r="I580" s="44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</row>
    <row r="581" spans="1:25">
      <c r="A581" s="45"/>
      <c r="B581" s="45"/>
      <c r="C581" s="58"/>
      <c r="D581" s="59"/>
      <c r="E581" s="45"/>
      <c r="F581" s="60"/>
      <c r="G581" s="61"/>
      <c r="H581" s="62"/>
      <c r="I581" s="44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</row>
    <row r="582" spans="1:25">
      <c r="A582" s="45"/>
      <c r="B582" s="45"/>
      <c r="C582" s="58"/>
      <c r="D582" s="59"/>
      <c r="E582" s="45"/>
      <c r="F582" s="60"/>
      <c r="G582" s="61"/>
      <c r="H582" s="62"/>
      <c r="I582" s="44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</row>
    <row r="583" spans="1:25">
      <c r="A583" s="45"/>
      <c r="B583" s="45"/>
      <c r="C583" s="58"/>
      <c r="D583" s="59"/>
      <c r="E583" s="45"/>
      <c r="F583" s="60"/>
      <c r="G583" s="61"/>
      <c r="H583" s="62"/>
      <c r="I583" s="44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</row>
    <row r="584" spans="1:25">
      <c r="A584" s="45"/>
      <c r="B584" s="45"/>
      <c r="C584" s="58"/>
      <c r="D584" s="59"/>
      <c r="E584" s="45"/>
      <c r="F584" s="60"/>
      <c r="G584" s="61"/>
      <c r="H584" s="62"/>
      <c r="I584" s="44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</row>
    <row r="585" spans="1:25">
      <c r="A585" s="45"/>
      <c r="B585" s="45"/>
      <c r="C585" s="58"/>
      <c r="D585" s="59"/>
      <c r="E585" s="45"/>
      <c r="F585" s="60"/>
      <c r="G585" s="61"/>
      <c r="H585" s="62"/>
      <c r="I585" s="44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</row>
    <row r="586" spans="1:25">
      <c r="A586" s="45"/>
      <c r="B586" s="45"/>
      <c r="C586" s="58"/>
      <c r="D586" s="59"/>
      <c r="E586" s="45"/>
      <c r="F586" s="60"/>
      <c r="G586" s="61"/>
      <c r="H586" s="62"/>
      <c r="I586" s="44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</row>
    <row r="587" spans="1:25">
      <c r="A587" s="45"/>
      <c r="B587" s="45"/>
      <c r="C587" s="58"/>
      <c r="D587" s="59"/>
      <c r="E587" s="45"/>
      <c r="F587" s="60"/>
      <c r="G587" s="61"/>
      <c r="H587" s="62"/>
      <c r="I587" s="44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</row>
    <row r="588" spans="1:25">
      <c r="A588" s="45"/>
      <c r="B588" s="45"/>
      <c r="C588" s="58"/>
      <c r="D588" s="59"/>
      <c r="E588" s="45"/>
      <c r="F588" s="60"/>
      <c r="G588" s="61"/>
      <c r="H588" s="62"/>
      <c r="I588" s="44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</row>
    <row r="589" spans="1:25">
      <c r="A589" s="45"/>
      <c r="B589" s="45"/>
      <c r="C589" s="58"/>
      <c r="D589" s="59"/>
      <c r="E589" s="45"/>
      <c r="F589" s="60"/>
      <c r="G589" s="61"/>
      <c r="H589" s="62"/>
      <c r="I589" s="44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</row>
    <row r="590" spans="1:25">
      <c r="A590" s="45"/>
      <c r="B590" s="45"/>
      <c r="C590" s="58"/>
      <c r="D590" s="59"/>
      <c r="E590" s="45"/>
      <c r="F590" s="60"/>
      <c r="G590" s="61"/>
      <c r="H590" s="62"/>
      <c r="I590" s="44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</row>
    <row r="591" spans="1:25">
      <c r="A591" s="45"/>
      <c r="B591" s="45"/>
      <c r="C591" s="58"/>
      <c r="D591" s="59"/>
      <c r="E591" s="45"/>
      <c r="F591" s="60"/>
      <c r="G591" s="61"/>
      <c r="H591" s="62"/>
      <c r="I591" s="44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</row>
    <row r="592" spans="1:25">
      <c r="A592" s="45"/>
      <c r="B592" s="45"/>
      <c r="C592" s="58"/>
      <c r="D592" s="59"/>
      <c r="E592" s="45"/>
      <c r="F592" s="60"/>
      <c r="G592" s="61"/>
      <c r="H592" s="62"/>
      <c r="I592" s="44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</row>
    <row r="593" spans="1:25">
      <c r="A593" s="45"/>
      <c r="B593" s="45"/>
      <c r="C593" s="58"/>
      <c r="D593" s="59"/>
      <c r="E593" s="45"/>
      <c r="F593" s="60"/>
      <c r="G593" s="61"/>
      <c r="H593" s="62"/>
      <c r="I593" s="44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</row>
    <row r="594" spans="1:25">
      <c r="A594" s="45"/>
      <c r="B594" s="45"/>
      <c r="C594" s="58"/>
      <c r="D594" s="59"/>
      <c r="E594" s="45"/>
      <c r="F594" s="60"/>
      <c r="G594" s="61"/>
      <c r="H594" s="62"/>
      <c r="I594" s="44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</row>
    <row r="595" spans="1:25">
      <c r="A595" s="45"/>
      <c r="B595" s="45"/>
      <c r="C595" s="58"/>
      <c r="D595" s="59"/>
      <c r="E595" s="45"/>
      <c r="F595" s="60"/>
      <c r="G595" s="61"/>
      <c r="H595" s="62"/>
      <c r="I595" s="44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</row>
    <row r="596" spans="1:25">
      <c r="A596" s="45"/>
      <c r="B596" s="45"/>
      <c r="C596" s="58"/>
      <c r="D596" s="59"/>
      <c r="E596" s="45"/>
      <c r="F596" s="60"/>
      <c r="G596" s="61"/>
      <c r="H596" s="62"/>
      <c r="I596" s="44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</row>
    <row r="597" spans="1:25">
      <c r="A597" s="45"/>
      <c r="B597" s="45"/>
      <c r="C597" s="58"/>
      <c r="D597" s="59"/>
      <c r="E597" s="45"/>
      <c r="F597" s="60"/>
      <c r="G597" s="61"/>
      <c r="H597" s="62"/>
      <c r="I597" s="44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</row>
    <row r="598" spans="1:25">
      <c r="A598" s="45"/>
      <c r="B598" s="45"/>
      <c r="C598" s="58"/>
      <c r="D598" s="59"/>
      <c r="E598" s="45"/>
      <c r="F598" s="60"/>
      <c r="G598" s="61"/>
      <c r="H598" s="62"/>
      <c r="I598" s="44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</row>
    <row r="599" spans="1:25">
      <c r="A599" s="45"/>
      <c r="B599" s="45"/>
      <c r="C599" s="58"/>
      <c r="D599" s="59"/>
      <c r="E599" s="45"/>
      <c r="F599" s="60"/>
      <c r="G599" s="61"/>
      <c r="H599" s="62"/>
      <c r="I599" s="44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</row>
    <row r="600" spans="1:25">
      <c r="A600" s="45"/>
      <c r="B600" s="45"/>
      <c r="C600" s="58"/>
      <c r="D600" s="59"/>
      <c r="E600" s="45"/>
      <c r="F600" s="60"/>
      <c r="G600" s="61"/>
      <c r="H600" s="62"/>
      <c r="I600" s="44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</row>
    <row r="601" spans="1:25">
      <c r="A601" s="45"/>
      <c r="B601" s="45"/>
      <c r="C601" s="58"/>
      <c r="D601" s="59"/>
      <c r="E601" s="45"/>
      <c r="F601" s="60"/>
      <c r="G601" s="61"/>
      <c r="H601" s="62"/>
      <c r="I601" s="44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</row>
    <row r="602" spans="1:25">
      <c r="A602" s="45"/>
      <c r="B602" s="45"/>
      <c r="C602" s="58"/>
      <c r="D602" s="59"/>
      <c r="E602" s="45"/>
      <c r="F602" s="60"/>
      <c r="G602" s="61"/>
      <c r="H602" s="62"/>
      <c r="I602" s="44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</row>
    <row r="603" spans="1:25">
      <c r="A603" s="45"/>
      <c r="B603" s="45"/>
      <c r="C603" s="58"/>
      <c r="D603" s="59"/>
      <c r="E603" s="45"/>
      <c r="F603" s="60"/>
      <c r="G603" s="61"/>
      <c r="H603" s="62"/>
      <c r="I603" s="44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</row>
    <row r="604" spans="1:25">
      <c r="A604" s="45"/>
      <c r="B604" s="45"/>
      <c r="C604" s="58"/>
      <c r="D604" s="59"/>
      <c r="E604" s="45"/>
      <c r="F604" s="60"/>
      <c r="G604" s="61"/>
      <c r="H604" s="62"/>
      <c r="I604" s="44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</row>
    <row r="605" spans="1:25">
      <c r="A605" s="45"/>
      <c r="B605" s="45"/>
      <c r="C605" s="58"/>
      <c r="D605" s="59"/>
      <c r="E605" s="45"/>
      <c r="F605" s="60"/>
      <c r="G605" s="61"/>
      <c r="H605" s="62"/>
      <c r="I605" s="44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</row>
    <row r="606" spans="1:25">
      <c r="A606" s="45"/>
      <c r="B606" s="45"/>
      <c r="C606" s="58"/>
      <c r="D606" s="59"/>
      <c r="E606" s="45"/>
      <c r="F606" s="60"/>
      <c r="G606" s="61"/>
      <c r="H606" s="62"/>
      <c r="I606" s="44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</row>
    <row r="607" spans="1:25">
      <c r="A607" s="45"/>
      <c r="B607" s="45"/>
      <c r="C607" s="58"/>
      <c r="D607" s="59"/>
      <c r="E607" s="45"/>
      <c r="F607" s="60"/>
      <c r="G607" s="61"/>
      <c r="H607" s="62"/>
      <c r="I607" s="44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</row>
    <row r="608" spans="1:25">
      <c r="A608" s="45"/>
      <c r="B608" s="45"/>
      <c r="C608" s="58"/>
      <c r="D608" s="59"/>
      <c r="E608" s="45"/>
      <c r="F608" s="60"/>
      <c r="G608" s="61"/>
      <c r="H608" s="62"/>
      <c r="I608" s="44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</row>
    <row r="609" spans="1:25">
      <c r="A609" s="45"/>
      <c r="B609" s="45"/>
      <c r="C609" s="58"/>
      <c r="D609" s="59"/>
      <c r="E609" s="45"/>
      <c r="F609" s="60"/>
      <c r="G609" s="61"/>
      <c r="H609" s="62"/>
      <c r="I609" s="44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</row>
    <row r="610" spans="1:25">
      <c r="A610" s="45"/>
      <c r="B610" s="45"/>
      <c r="C610" s="58"/>
      <c r="D610" s="59"/>
      <c r="E610" s="45"/>
      <c r="F610" s="60"/>
      <c r="G610" s="61"/>
      <c r="H610" s="62"/>
      <c r="I610" s="44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</row>
    <row r="611" spans="1:25">
      <c r="A611" s="45"/>
      <c r="B611" s="45"/>
      <c r="C611" s="58"/>
      <c r="D611" s="59"/>
      <c r="E611" s="45"/>
      <c r="F611" s="60"/>
      <c r="G611" s="61"/>
      <c r="H611" s="62"/>
      <c r="I611" s="44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</row>
    <row r="612" spans="1:25">
      <c r="A612" s="45"/>
      <c r="B612" s="45"/>
      <c r="C612" s="58"/>
      <c r="D612" s="59"/>
      <c r="E612" s="45"/>
      <c r="F612" s="60"/>
      <c r="G612" s="61"/>
      <c r="H612" s="62"/>
      <c r="I612" s="44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</row>
    <row r="613" spans="1:25">
      <c r="A613" s="45"/>
      <c r="B613" s="45"/>
      <c r="C613" s="58"/>
      <c r="D613" s="59"/>
      <c r="E613" s="45"/>
      <c r="F613" s="60"/>
      <c r="G613" s="61"/>
      <c r="H613" s="62"/>
      <c r="I613" s="44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</row>
    <row r="614" spans="1:25">
      <c r="A614" s="45"/>
      <c r="B614" s="45"/>
      <c r="C614" s="58"/>
      <c r="D614" s="59"/>
      <c r="E614" s="45"/>
      <c r="F614" s="60"/>
      <c r="G614" s="61"/>
      <c r="H614" s="62"/>
      <c r="I614" s="44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</row>
    <row r="615" spans="1:25">
      <c r="A615" s="45"/>
      <c r="B615" s="45"/>
      <c r="C615" s="58"/>
      <c r="D615" s="59"/>
      <c r="E615" s="45"/>
      <c r="F615" s="60"/>
      <c r="G615" s="61"/>
      <c r="H615" s="62"/>
      <c r="I615" s="44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</row>
    <row r="616" spans="1:25">
      <c r="A616" s="45"/>
      <c r="B616" s="45"/>
      <c r="C616" s="58"/>
      <c r="D616" s="59"/>
      <c r="E616" s="45"/>
      <c r="F616" s="60"/>
      <c r="G616" s="61"/>
      <c r="H616" s="62"/>
      <c r="I616" s="44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</row>
    <row r="617" spans="1:25">
      <c r="A617" s="45"/>
      <c r="B617" s="45"/>
      <c r="C617" s="58"/>
      <c r="D617" s="59"/>
      <c r="E617" s="45"/>
      <c r="F617" s="60"/>
      <c r="G617" s="61"/>
      <c r="H617" s="62"/>
      <c r="I617" s="44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</row>
    <row r="618" spans="1:25">
      <c r="A618" s="45"/>
      <c r="B618" s="45"/>
      <c r="C618" s="58"/>
      <c r="D618" s="59"/>
      <c r="E618" s="45"/>
      <c r="F618" s="60"/>
      <c r="G618" s="61"/>
      <c r="H618" s="62"/>
      <c r="I618" s="44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</row>
    <row r="619" spans="1:25">
      <c r="A619" s="45"/>
      <c r="B619" s="45"/>
      <c r="C619" s="58"/>
      <c r="D619" s="59"/>
      <c r="E619" s="45"/>
      <c r="F619" s="60"/>
      <c r="G619" s="61"/>
      <c r="H619" s="62"/>
      <c r="I619" s="44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</row>
    <row r="620" spans="1:25">
      <c r="A620" s="45"/>
      <c r="B620" s="45"/>
      <c r="C620" s="58"/>
      <c r="D620" s="59"/>
      <c r="E620" s="45"/>
      <c r="F620" s="60"/>
      <c r="G620" s="61"/>
      <c r="H620" s="62"/>
      <c r="I620" s="44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</row>
    <row r="621" spans="1:25">
      <c r="A621" s="45"/>
      <c r="B621" s="45"/>
      <c r="C621" s="58"/>
      <c r="D621" s="59"/>
      <c r="E621" s="45"/>
      <c r="F621" s="60"/>
      <c r="G621" s="61"/>
      <c r="H621" s="62"/>
      <c r="I621" s="44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</row>
    <row r="622" spans="1:25">
      <c r="A622" s="45"/>
      <c r="B622" s="45"/>
      <c r="C622" s="58"/>
      <c r="D622" s="59"/>
      <c r="E622" s="45"/>
      <c r="F622" s="60"/>
      <c r="G622" s="61"/>
      <c r="H622" s="62"/>
      <c r="I622" s="44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</row>
    <row r="623" spans="1:25">
      <c r="A623" s="45"/>
      <c r="B623" s="45"/>
      <c r="C623" s="58"/>
      <c r="D623" s="59"/>
      <c r="E623" s="45"/>
      <c r="F623" s="60"/>
      <c r="G623" s="61"/>
      <c r="H623" s="62"/>
      <c r="I623" s="44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</row>
    <row r="624" spans="1:25">
      <c r="A624" s="45"/>
      <c r="B624" s="45"/>
      <c r="C624" s="58"/>
      <c r="D624" s="59"/>
      <c r="E624" s="45"/>
      <c r="F624" s="60"/>
      <c r="G624" s="61"/>
      <c r="H624" s="62"/>
      <c r="I624" s="44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</row>
    <row r="625" spans="1:25">
      <c r="A625" s="45"/>
      <c r="B625" s="45"/>
      <c r="C625" s="58"/>
      <c r="D625" s="59"/>
      <c r="E625" s="45"/>
      <c r="F625" s="60"/>
      <c r="G625" s="61"/>
      <c r="H625" s="62"/>
      <c r="I625" s="44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</row>
    <row r="626" spans="1:25">
      <c r="A626" s="45"/>
      <c r="B626" s="45"/>
      <c r="C626" s="58"/>
      <c r="D626" s="59"/>
      <c r="E626" s="45"/>
      <c r="F626" s="60"/>
      <c r="G626" s="61"/>
      <c r="H626" s="62"/>
      <c r="I626" s="44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</row>
    <row r="627" spans="1:25">
      <c r="A627" s="45"/>
      <c r="B627" s="45"/>
      <c r="C627" s="58"/>
      <c r="D627" s="59"/>
      <c r="E627" s="45"/>
      <c r="F627" s="60"/>
      <c r="G627" s="61"/>
      <c r="H627" s="62"/>
      <c r="I627" s="44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</row>
    <row r="628" spans="1:25">
      <c r="A628" s="45"/>
      <c r="B628" s="45"/>
      <c r="C628" s="58"/>
      <c r="D628" s="59"/>
      <c r="E628" s="45"/>
      <c r="F628" s="60"/>
      <c r="G628" s="61"/>
      <c r="H628" s="62"/>
      <c r="I628" s="44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</row>
    <row r="629" spans="1:25">
      <c r="A629" s="45"/>
      <c r="B629" s="45"/>
      <c r="C629" s="58"/>
      <c r="D629" s="59"/>
      <c r="E629" s="45"/>
      <c r="F629" s="60"/>
      <c r="G629" s="61"/>
      <c r="H629" s="62"/>
      <c r="I629" s="44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</row>
    <row r="630" spans="1:25">
      <c r="A630" s="45"/>
      <c r="B630" s="45"/>
      <c r="C630" s="58"/>
      <c r="D630" s="59"/>
      <c r="E630" s="45"/>
      <c r="F630" s="60"/>
      <c r="G630" s="61"/>
      <c r="H630" s="62"/>
      <c r="I630" s="44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</row>
    <row r="631" spans="1:25">
      <c r="A631" s="45"/>
      <c r="B631" s="45"/>
      <c r="C631" s="58"/>
      <c r="D631" s="59"/>
      <c r="E631" s="45"/>
      <c r="F631" s="60"/>
      <c r="G631" s="61"/>
      <c r="H631" s="62"/>
      <c r="I631" s="44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</row>
    <row r="632" spans="1:25">
      <c r="A632" s="45"/>
      <c r="B632" s="45"/>
      <c r="C632" s="58"/>
      <c r="D632" s="59"/>
      <c r="E632" s="45"/>
      <c r="F632" s="60"/>
      <c r="G632" s="61"/>
      <c r="H632" s="62"/>
      <c r="I632" s="44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</row>
    <row r="633" spans="1:25">
      <c r="A633" s="45"/>
      <c r="B633" s="45"/>
      <c r="C633" s="58"/>
      <c r="D633" s="59"/>
      <c r="E633" s="45"/>
      <c r="F633" s="60"/>
      <c r="G633" s="61"/>
      <c r="H633" s="62"/>
      <c r="I633" s="44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</row>
    <row r="634" spans="1:25">
      <c r="A634" s="45"/>
      <c r="B634" s="45"/>
      <c r="C634" s="58"/>
      <c r="D634" s="59"/>
      <c r="E634" s="45"/>
      <c r="F634" s="60"/>
      <c r="G634" s="61"/>
      <c r="H634" s="62"/>
      <c r="I634" s="44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</row>
    <row r="635" spans="1:25">
      <c r="A635" s="45"/>
      <c r="B635" s="45"/>
      <c r="C635" s="58"/>
      <c r="D635" s="59"/>
      <c r="E635" s="45"/>
      <c r="F635" s="60"/>
      <c r="G635" s="61"/>
      <c r="H635" s="62"/>
      <c r="I635" s="44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</row>
    <row r="636" spans="1:25">
      <c r="A636" s="45"/>
      <c r="B636" s="45"/>
      <c r="C636" s="58"/>
      <c r="D636" s="59"/>
      <c r="E636" s="45"/>
      <c r="F636" s="60"/>
      <c r="G636" s="61"/>
      <c r="H636" s="62"/>
      <c r="I636" s="44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</row>
    <row r="637" spans="1:25">
      <c r="A637" s="45"/>
      <c r="B637" s="45"/>
      <c r="C637" s="58"/>
      <c r="D637" s="59"/>
      <c r="E637" s="45"/>
      <c r="F637" s="60"/>
      <c r="G637" s="61"/>
      <c r="H637" s="62"/>
      <c r="I637" s="44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</row>
    <row r="638" spans="1:25">
      <c r="A638" s="45"/>
      <c r="B638" s="45"/>
      <c r="C638" s="58"/>
      <c r="D638" s="59"/>
      <c r="E638" s="45"/>
      <c r="F638" s="60"/>
      <c r="G638" s="61"/>
      <c r="H638" s="62"/>
      <c r="I638" s="44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</row>
    <row r="639" spans="1:25">
      <c r="A639" s="45"/>
      <c r="B639" s="45"/>
      <c r="C639" s="58"/>
      <c r="D639" s="59"/>
      <c r="E639" s="45"/>
      <c r="F639" s="60"/>
      <c r="G639" s="61"/>
      <c r="H639" s="62"/>
      <c r="I639" s="44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</row>
    <row r="640" spans="1:25">
      <c r="A640" s="45"/>
      <c r="B640" s="45"/>
      <c r="C640" s="58"/>
      <c r="D640" s="59"/>
      <c r="E640" s="45"/>
      <c r="F640" s="60"/>
      <c r="G640" s="61"/>
      <c r="H640" s="62"/>
      <c r="I640" s="44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</row>
    <row r="641" spans="1:25">
      <c r="A641" s="45"/>
      <c r="B641" s="45"/>
      <c r="C641" s="58"/>
      <c r="D641" s="59"/>
      <c r="E641" s="45"/>
      <c r="F641" s="60"/>
      <c r="G641" s="61"/>
      <c r="H641" s="62"/>
      <c r="I641" s="44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</row>
    <row r="642" spans="1:25">
      <c r="A642" s="45"/>
      <c r="B642" s="45"/>
      <c r="C642" s="58"/>
      <c r="D642" s="59"/>
      <c r="E642" s="45"/>
      <c r="F642" s="60"/>
      <c r="G642" s="61"/>
      <c r="H642" s="62"/>
      <c r="I642" s="44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</row>
    <row r="643" spans="1:25">
      <c r="A643" s="45"/>
      <c r="B643" s="45"/>
      <c r="C643" s="58"/>
      <c r="D643" s="59"/>
      <c r="E643" s="45"/>
      <c r="F643" s="60"/>
      <c r="G643" s="61"/>
      <c r="H643" s="62"/>
      <c r="I643" s="44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</row>
    <row r="644" spans="1:25">
      <c r="A644" s="45"/>
      <c r="B644" s="45"/>
      <c r="C644" s="58"/>
      <c r="D644" s="59"/>
      <c r="E644" s="45"/>
      <c r="F644" s="60"/>
      <c r="G644" s="61"/>
      <c r="H644" s="62"/>
      <c r="I644" s="44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</row>
    <row r="645" spans="1:25">
      <c r="A645" s="45"/>
      <c r="B645" s="45"/>
      <c r="C645" s="58"/>
      <c r="D645" s="59"/>
      <c r="E645" s="45"/>
      <c r="F645" s="60"/>
      <c r="G645" s="61"/>
      <c r="H645" s="62"/>
      <c r="I645" s="44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</row>
    <row r="646" spans="1:25">
      <c r="A646" s="45"/>
      <c r="B646" s="45"/>
      <c r="C646" s="58"/>
      <c r="D646" s="59"/>
      <c r="E646" s="45"/>
      <c r="F646" s="60"/>
      <c r="G646" s="61"/>
      <c r="H646" s="62"/>
      <c r="I646" s="44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</row>
    <row r="647" spans="1:25">
      <c r="A647" s="45"/>
      <c r="B647" s="45"/>
      <c r="C647" s="58"/>
      <c r="D647" s="59"/>
      <c r="E647" s="45"/>
      <c r="F647" s="60"/>
      <c r="G647" s="61"/>
      <c r="H647" s="62"/>
      <c r="I647" s="44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</row>
    <row r="648" spans="1:25">
      <c r="A648" s="45"/>
      <c r="B648" s="45"/>
      <c r="C648" s="58"/>
      <c r="D648" s="59"/>
      <c r="E648" s="45"/>
      <c r="F648" s="60"/>
      <c r="G648" s="61"/>
      <c r="H648" s="62"/>
      <c r="I648" s="44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</row>
    <row r="649" spans="1:25">
      <c r="A649" s="45"/>
      <c r="B649" s="45"/>
      <c r="C649" s="58"/>
      <c r="D649" s="59"/>
      <c r="E649" s="45"/>
      <c r="F649" s="60"/>
      <c r="G649" s="61"/>
      <c r="H649" s="62"/>
      <c r="I649" s="44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</row>
    <row r="650" spans="1:25">
      <c r="A650" s="45"/>
      <c r="B650" s="45"/>
      <c r="C650" s="58"/>
      <c r="D650" s="59"/>
      <c r="E650" s="45"/>
      <c r="F650" s="60"/>
      <c r="G650" s="61"/>
      <c r="H650" s="62"/>
      <c r="I650" s="44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</row>
    <row r="651" spans="1:25">
      <c r="A651" s="45"/>
      <c r="B651" s="45"/>
      <c r="C651" s="58"/>
      <c r="D651" s="59"/>
      <c r="E651" s="45"/>
      <c r="F651" s="60"/>
      <c r="G651" s="61"/>
      <c r="H651" s="62"/>
      <c r="I651" s="44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</row>
    <row r="652" spans="1:25">
      <c r="A652" s="45"/>
      <c r="B652" s="45"/>
      <c r="C652" s="58"/>
      <c r="D652" s="59"/>
      <c r="E652" s="45"/>
      <c r="F652" s="60"/>
      <c r="G652" s="61"/>
      <c r="H652" s="62"/>
      <c r="I652" s="44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</row>
    <row r="653" spans="1:25">
      <c r="A653" s="45"/>
      <c r="B653" s="45"/>
      <c r="C653" s="58"/>
      <c r="D653" s="59"/>
      <c r="E653" s="45"/>
      <c r="F653" s="60"/>
      <c r="G653" s="61"/>
      <c r="H653" s="62"/>
      <c r="I653" s="44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</row>
    <row r="654" spans="1:25">
      <c r="A654" s="45"/>
      <c r="B654" s="45"/>
      <c r="C654" s="58"/>
      <c r="D654" s="59"/>
      <c r="E654" s="45"/>
      <c r="F654" s="60"/>
      <c r="G654" s="61"/>
      <c r="H654" s="62"/>
      <c r="I654" s="44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</row>
    <row r="655" spans="1:25">
      <c r="A655" s="45"/>
      <c r="B655" s="45"/>
      <c r="C655" s="58"/>
      <c r="D655" s="59"/>
      <c r="E655" s="45"/>
      <c r="F655" s="60"/>
      <c r="G655" s="61"/>
      <c r="H655" s="62"/>
      <c r="I655" s="44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</row>
    <row r="656" spans="1:25">
      <c r="A656" s="45"/>
      <c r="B656" s="45"/>
      <c r="C656" s="58"/>
      <c r="D656" s="59"/>
      <c r="E656" s="45"/>
      <c r="F656" s="60"/>
      <c r="G656" s="61"/>
      <c r="H656" s="62"/>
      <c r="I656" s="44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</row>
    <row r="657" spans="1:25">
      <c r="A657" s="45"/>
      <c r="B657" s="45"/>
      <c r="C657" s="58"/>
      <c r="D657" s="59"/>
      <c r="E657" s="45"/>
      <c r="F657" s="60"/>
      <c r="G657" s="61"/>
      <c r="H657" s="62"/>
      <c r="I657" s="44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</row>
    <row r="658" spans="1:25">
      <c r="A658" s="45"/>
      <c r="B658" s="45"/>
      <c r="C658" s="58"/>
      <c r="D658" s="59"/>
      <c r="E658" s="45"/>
      <c r="F658" s="60"/>
      <c r="G658" s="61"/>
      <c r="H658" s="62"/>
      <c r="I658" s="44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</row>
    <row r="659" spans="1:25">
      <c r="A659" s="45"/>
      <c r="B659" s="45"/>
      <c r="C659" s="58"/>
      <c r="D659" s="59"/>
      <c r="E659" s="45"/>
      <c r="F659" s="60"/>
      <c r="G659" s="61"/>
      <c r="H659" s="62"/>
      <c r="I659" s="44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</row>
    <row r="660" spans="1:25">
      <c r="A660" s="45"/>
      <c r="B660" s="45"/>
      <c r="C660" s="58"/>
      <c r="D660" s="59"/>
      <c r="E660" s="45"/>
      <c r="F660" s="60"/>
      <c r="G660" s="61"/>
      <c r="H660" s="62"/>
      <c r="I660" s="44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</row>
    <row r="661" spans="1:25">
      <c r="A661" s="45"/>
      <c r="B661" s="45"/>
      <c r="C661" s="58"/>
      <c r="D661" s="59"/>
      <c r="E661" s="45"/>
      <c r="F661" s="60"/>
      <c r="G661" s="61"/>
      <c r="H661" s="62"/>
      <c r="I661" s="44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</row>
    <row r="662" spans="1:25">
      <c r="A662" s="45"/>
      <c r="B662" s="45"/>
      <c r="C662" s="58"/>
      <c r="D662" s="59"/>
      <c r="E662" s="45"/>
      <c r="F662" s="60"/>
      <c r="G662" s="61"/>
      <c r="H662" s="62"/>
      <c r="I662" s="44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</row>
    <row r="663" spans="1:25">
      <c r="A663" s="45"/>
      <c r="B663" s="45"/>
      <c r="C663" s="58"/>
      <c r="D663" s="59"/>
      <c r="E663" s="45"/>
      <c r="F663" s="60"/>
      <c r="G663" s="61"/>
      <c r="H663" s="62"/>
      <c r="I663" s="44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</row>
    <row r="664" spans="1:25">
      <c r="A664" s="45"/>
      <c r="B664" s="45"/>
      <c r="C664" s="58"/>
      <c r="D664" s="59"/>
      <c r="E664" s="45"/>
      <c r="F664" s="60"/>
      <c r="G664" s="61"/>
      <c r="H664" s="62"/>
      <c r="I664" s="44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</row>
    <row r="665" spans="1:25">
      <c r="A665" s="45"/>
      <c r="B665" s="45"/>
      <c r="C665" s="58"/>
      <c r="D665" s="59"/>
      <c r="E665" s="45"/>
      <c r="F665" s="60"/>
      <c r="G665" s="61"/>
      <c r="H665" s="62"/>
      <c r="I665" s="44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</row>
    <row r="666" spans="1:25">
      <c r="A666" s="45"/>
      <c r="B666" s="45"/>
      <c r="C666" s="58"/>
      <c r="D666" s="59"/>
      <c r="E666" s="45"/>
      <c r="F666" s="60"/>
      <c r="G666" s="61"/>
      <c r="H666" s="62"/>
      <c r="I666" s="44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</row>
    <row r="667" spans="1:25">
      <c r="A667" s="45"/>
      <c r="B667" s="45"/>
      <c r="C667" s="58"/>
      <c r="D667" s="59"/>
      <c r="E667" s="45"/>
      <c r="F667" s="60"/>
      <c r="G667" s="61"/>
      <c r="H667" s="62"/>
      <c r="I667" s="44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</row>
    <row r="668" spans="1:25">
      <c r="A668" s="45"/>
      <c r="B668" s="45"/>
      <c r="C668" s="58"/>
      <c r="D668" s="59"/>
      <c r="E668" s="45"/>
      <c r="F668" s="60"/>
      <c r="G668" s="61"/>
      <c r="H668" s="62"/>
      <c r="I668" s="44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</row>
    <row r="669" spans="1:25">
      <c r="A669" s="45"/>
      <c r="B669" s="45"/>
      <c r="C669" s="58"/>
      <c r="D669" s="59"/>
      <c r="E669" s="45"/>
      <c r="F669" s="60"/>
      <c r="G669" s="61"/>
      <c r="H669" s="62"/>
      <c r="I669" s="44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</row>
    <row r="670" spans="1:25">
      <c r="A670" s="45"/>
      <c r="B670" s="45"/>
      <c r="C670" s="58"/>
      <c r="D670" s="59"/>
      <c r="E670" s="45"/>
      <c r="F670" s="60"/>
      <c r="G670" s="61"/>
      <c r="H670" s="62"/>
      <c r="I670" s="44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</row>
    <row r="671" spans="1:25">
      <c r="A671" s="45"/>
      <c r="B671" s="45"/>
      <c r="C671" s="58"/>
      <c r="D671" s="59"/>
      <c r="E671" s="45"/>
      <c r="F671" s="60"/>
      <c r="G671" s="61"/>
      <c r="H671" s="62"/>
      <c r="I671" s="44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</row>
    <row r="672" spans="1:25">
      <c r="A672" s="45"/>
      <c r="B672" s="45"/>
      <c r="C672" s="58"/>
      <c r="D672" s="59"/>
      <c r="E672" s="45"/>
      <c r="F672" s="60"/>
      <c r="G672" s="61"/>
      <c r="H672" s="62"/>
      <c r="I672" s="44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</row>
    <row r="673" spans="1:25">
      <c r="A673" s="45"/>
      <c r="B673" s="45"/>
      <c r="C673" s="58"/>
      <c r="D673" s="59"/>
      <c r="E673" s="45"/>
      <c r="F673" s="60"/>
      <c r="G673" s="61"/>
      <c r="H673" s="62"/>
      <c r="I673" s="44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</row>
    <row r="674" spans="1:25">
      <c r="A674" s="45"/>
      <c r="B674" s="45"/>
      <c r="C674" s="58"/>
      <c r="D674" s="59"/>
      <c r="E674" s="45"/>
      <c r="F674" s="60"/>
      <c r="G674" s="61"/>
      <c r="H674" s="62"/>
      <c r="I674" s="44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</row>
    <row r="675" spans="1:25">
      <c r="I675" s="44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</row>
    <row r="676" spans="1:25">
      <c r="I676" s="44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</row>
    <row r="677" spans="1:25">
      <c r="I677" s="44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</row>
    <row r="678" spans="1:25">
      <c r="I678" s="44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</row>
    <row r="679" spans="1:25">
      <c r="I679" s="44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</row>
    <row r="680" spans="1:25">
      <c r="I680" s="44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</row>
    <row r="681" spans="1:25">
      <c r="I681" s="44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</row>
    <row r="682" spans="1:25">
      <c r="I682" s="44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</row>
    <row r="683" spans="1:25">
      <c r="I683" s="44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</row>
    <row r="684" spans="1:25">
      <c r="I684" s="44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</row>
    <row r="685" spans="1:25">
      <c r="I685" s="44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</row>
    <row r="686" spans="1:25">
      <c r="I686" s="44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</row>
    <row r="687" spans="1:25">
      <c r="I687" s="44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</row>
    <row r="688" spans="1:25">
      <c r="I688" s="44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</row>
    <row r="689" spans="9:25">
      <c r="I689" s="44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</row>
    <row r="690" spans="9:25">
      <c r="I690" s="44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</row>
    <row r="691" spans="9:25">
      <c r="I691" s="44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</row>
    <row r="692" spans="9:25">
      <c r="I692" s="44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</row>
    <row r="693" spans="9:25">
      <c r="I693" s="44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</row>
    <row r="694" spans="9:25">
      <c r="I694" s="44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</row>
    <row r="695" spans="9:25">
      <c r="I695" s="44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</row>
    <row r="696" spans="9:25">
      <c r="I696" s="44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</row>
    <row r="697" spans="9:25">
      <c r="I697" s="44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</row>
    <row r="698" spans="9:25">
      <c r="I698" s="44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</row>
    <row r="699" spans="9:25">
      <c r="I699" s="44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</row>
    <row r="700" spans="9:25">
      <c r="I700" s="44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</row>
    <row r="701" spans="9:25">
      <c r="I701" s="44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</row>
    <row r="702" spans="9:25">
      <c r="I702" s="44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</row>
    <row r="703" spans="9:25">
      <c r="I703" s="44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</row>
    <row r="704" spans="9:25">
      <c r="I704" s="44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</row>
    <row r="705" spans="9:25">
      <c r="I705" s="44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</row>
    <row r="706" spans="9:25">
      <c r="I706" s="44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</row>
    <row r="707" spans="9:25">
      <c r="I707" s="44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</row>
    <row r="708" spans="9:25">
      <c r="I708" s="44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</row>
    <row r="709" spans="9:25">
      <c r="I709" s="44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</row>
    <row r="710" spans="9:25">
      <c r="I710" s="44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</row>
    <row r="711" spans="9:25">
      <c r="I711" s="44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</row>
    <row r="712" spans="9:25">
      <c r="I712" s="44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</row>
    <row r="713" spans="9:25">
      <c r="I713" s="44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</row>
    <row r="714" spans="9:25">
      <c r="I714" s="44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</row>
    <row r="715" spans="9:25">
      <c r="I715" s="44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</row>
    <row r="716" spans="9:25">
      <c r="I716" s="44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</row>
    <row r="717" spans="9:25">
      <c r="I717" s="44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</row>
    <row r="718" spans="9:25">
      <c r="I718" s="44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</row>
    <row r="719" spans="9:25">
      <c r="I719" s="44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</row>
    <row r="720" spans="9:25">
      <c r="I720" s="44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</row>
    <row r="721" spans="9:25">
      <c r="I721" s="44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</row>
    <row r="722" spans="9:25">
      <c r="I722" s="44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</row>
    <row r="723" spans="9:25">
      <c r="I723" s="44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</row>
    <row r="724" spans="9:25">
      <c r="I724" s="44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</row>
    <row r="725" spans="9:25">
      <c r="I725" s="44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</row>
    <row r="726" spans="9:25">
      <c r="I726" s="44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</row>
    <row r="727" spans="9:25">
      <c r="I727" s="44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</row>
    <row r="728" spans="9:25">
      <c r="I728" s="44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</row>
    <row r="729" spans="9:25">
      <c r="I729" s="44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</row>
    <row r="730" spans="9:25">
      <c r="I730" s="44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</row>
    <row r="731" spans="9:25">
      <c r="I731" s="44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</row>
    <row r="732" spans="9:25">
      <c r="I732" s="44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</row>
    <row r="733" spans="9:25">
      <c r="I733" s="44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</row>
    <row r="734" spans="9:25">
      <c r="I734" s="44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</row>
    <row r="735" spans="9:25">
      <c r="I735" s="44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</row>
    <row r="736" spans="9:25">
      <c r="I736" s="44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</row>
    <row r="737" spans="9:25">
      <c r="I737" s="44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</row>
    <row r="738" spans="9:25">
      <c r="I738" s="44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</row>
    <row r="739" spans="9:25">
      <c r="I739" s="44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</row>
    <row r="740" spans="9:25">
      <c r="I740" s="44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</row>
    <row r="741" spans="9:25">
      <c r="I741" s="44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</row>
    <row r="742" spans="9:25">
      <c r="I742" s="44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</row>
    <row r="743" spans="9:25">
      <c r="I743" s="44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</row>
    <row r="744" spans="9:25">
      <c r="I744" s="44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</row>
    <row r="745" spans="9:25">
      <c r="I745" s="44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</row>
    <row r="746" spans="9:25">
      <c r="I746" s="44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</row>
    <row r="747" spans="9:25">
      <c r="I747" s="44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</row>
    <row r="748" spans="9:25">
      <c r="I748" s="44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</row>
    <row r="749" spans="9:25">
      <c r="I749" s="44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</row>
    <row r="750" spans="9:25"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</row>
    <row r="751" spans="9:25"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</row>
    <row r="752" spans="9:25"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</row>
    <row r="753" spans="10:25"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</row>
    <row r="754" spans="10:25"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</row>
    <row r="755" spans="10:25"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</row>
    <row r="756" spans="10:25"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</row>
    <row r="757" spans="10:25"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</row>
    <row r="758" spans="10:25"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</row>
    <row r="759" spans="10:25"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</row>
    <row r="760" spans="10:25"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</row>
    <row r="761" spans="10:25"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</row>
    <row r="762" spans="10:25"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</row>
  </sheetData>
  <autoFilter ref="B8:H18"/>
  <mergeCells count="10">
    <mergeCell ref="A1:H1"/>
    <mergeCell ref="A2:H2"/>
    <mergeCell ref="B3:H3"/>
    <mergeCell ref="B4:H4"/>
    <mergeCell ref="E47:G47"/>
    <mergeCell ref="E48:G48"/>
    <mergeCell ref="H6:H7"/>
    <mergeCell ref="G5:H5"/>
    <mergeCell ref="B5:F5"/>
    <mergeCell ref="E46:G46"/>
  </mergeCells>
  <pageMargins left="0.51180555555555596" right="0.51180555555555596" top="0.51180555555555596" bottom="0.66805555555555596" header="0.31388888888888899" footer="0.31388888888888899"/>
  <pageSetup paperSize="9" scale="7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H19"/>
  <sheetViews>
    <sheetView workbookViewId="0">
      <selection activeCell="L19" sqref="L19"/>
    </sheetView>
  </sheetViews>
  <sheetFormatPr defaultRowHeight="12.75"/>
  <cols>
    <col min="4" max="4" width="61" customWidth="1"/>
    <col min="7" max="7" width="10.5703125" bestFit="1" customWidth="1"/>
    <col min="8" max="8" width="9.5703125" bestFit="1" customWidth="1"/>
  </cols>
  <sheetData>
    <row r="10" spans="1:8">
      <c r="D10" s="130" t="s">
        <v>8182</v>
      </c>
      <c r="F10" s="131" t="s">
        <v>8183</v>
      </c>
      <c r="G10" s="131" t="s">
        <v>8184</v>
      </c>
      <c r="H10" s="131" t="s">
        <v>8185</v>
      </c>
    </row>
    <row r="11" spans="1:8">
      <c r="A11" t="s">
        <v>7471</v>
      </c>
      <c r="B11" t="s">
        <v>7472</v>
      </c>
      <c r="C11" t="s">
        <v>913</v>
      </c>
      <c r="D11" t="str">
        <f>VLOOKUP(C11,'180'!A10:G4100,3,0)</f>
        <v>Escavação manual em solo de 1ª e 2ª categoria em vala ou cava até 1,5 m</v>
      </c>
      <c r="E11" t="str">
        <f>VLOOKUP(C11,'180'!A9:G4099,4,0)</f>
        <v>m³</v>
      </c>
      <c r="F11">
        <v>0.85</v>
      </c>
      <c r="G11" s="132">
        <f>VLOOKUP(C11,'180'!A9:I4099,7,0)</f>
        <v>41.82</v>
      </c>
      <c r="H11" s="132">
        <f>TRUNC(F11*G11,2)</f>
        <v>35.54</v>
      </c>
    </row>
    <row r="12" spans="1:8" ht="19.5" customHeight="1">
      <c r="A12" s="98" t="s">
        <v>8141</v>
      </c>
      <c r="B12" t="s">
        <v>7472</v>
      </c>
      <c r="C12" t="s">
        <v>919</v>
      </c>
      <c r="D12" t="str">
        <f>VLOOKUP(C12,'180'!A11:G4101,3,0)</f>
        <v>Reaterro manual apiloado sem controle de compactação</v>
      </c>
      <c r="E12" t="str">
        <f>VLOOKUP(C12,'180'!A10:G4100,4,0)</f>
        <v>m³</v>
      </c>
      <c r="F12">
        <v>0.43</v>
      </c>
      <c r="G12" s="132">
        <f>VLOOKUP(C12,'180'!A10:I4100,7,0)</f>
        <v>13</v>
      </c>
      <c r="H12" s="132">
        <f t="shared" ref="H12:H16" si="0">TRUNC(F12*G12,2)</f>
        <v>5.59</v>
      </c>
    </row>
    <row r="13" spans="1:8" ht="16.5" customHeight="1">
      <c r="A13" s="98" t="s">
        <v>8142</v>
      </c>
      <c r="B13" t="s">
        <v>7472</v>
      </c>
      <c r="C13" t="s">
        <v>1359</v>
      </c>
      <c r="D13" t="str">
        <f>VLOOKUP(C13,'180'!A12:G4102,3,0)</f>
        <v>Alvenaria de elevação de 1/4 tijolo maciço comum</v>
      </c>
      <c r="E13" t="str">
        <f>VLOOKUP(C13,'180'!A11:G4101,4,0)</f>
        <v>m²</v>
      </c>
      <c r="F13">
        <v>1.2</v>
      </c>
      <c r="G13" s="132">
        <f>VLOOKUP(C13,'180'!A11:I4101,7,0)</f>
        <v>54.78</v>
      </c>
      <c r="H13" s="132">
        <f t="shared" si="0"/>
        <v>65.73</v>
      </c>
    </row>
    <row r="14" spans="1:8">
      <c r="A14" s="98" t="s">
        <v>8143</v>
      </c>
      <c r="B14" t="s">
        <v>7472</v>
      </c>
      <c r="C14" t="s">
        <v>1723</v>
      </c>
      <c r="D14" t="str">
        <f>VLOOKUP(C14,'180'!A13:G4103,3,0)</f>
        <v>Emboço desempenado com espuma de poliéster</v>
      </c>
      <c r="E14" t="str">
        <f>VLOOKUP(C14,'180'!A12:G4102,4,0)</f>
        <v>m²</v>
      </c>
      <c r="F14">
        <v>0.96</v>
      </c>
      <c r="G14" s="132">
        <f>VLOOKUP(C14,'180'!A12:I4102,7,0)</f>
        <v>18.86</v>
      </c>
      <c r="H14" s="132">
        <f t="shared" si="0"/>
        <v>18.100000000000001</v>
      </c>
    </row>
    <row r="15" spans="1:8">
      <c r="A15" s="98" t="s">
        <v>8144</v>
      </c>
      <c r="B15" t="s">
        <v>7472</v>
      </c>
      <c r="C15" t="s">
        <v>1174</v>
      </c>
      <c r="D15" t="str">
        <f>VLOOKUP(C15,'180'!A14:G4104,3,0)</f>
        <v>Lastro de pedra britada</v>
      </c>
      <c r="E15" t="str">
        <f>VLOOKUP(C15,'180'!A13:G4103,4,0)</f>
        <v>m³</v>
      </c>
      <c r="F15">
        <v>0.12</v>
      </c>
      <c r="G15" s="132">
        <f>VLOOKUP(C15,'180'!A13:I4103,7,0)</f>
        <v>115.04</v>
      </c>
      <c r="H15" s="132">
        <f t="shared" si="0"/>
        <v>13.8</v>
      </c>
    </row>
    <row r="16" spans="1:8">
      <c r="A16" s="98" t="s">
        <v>8145</v>
      </c>
      <c r="B16" t="s">
        <v>7472</v>
      </c>
      <c r="C16" t="s">
        <v>1054</v>
      </c>
      <c r="D16" t="str">
        <f>VLOOKUP(C16,'180'!A15:G4105,3,0)</f>
        <v>Forma em madeira comum para estrutura</v>
      </c>
      <c r="E16" t="str">
        <f>VLOOKUP(C16,'180'!A14:G4104,4,0)</f>
        <v>m²</v>
      </c>
      <c r="F16">
        <v>0.2</v>
      </c>
      <c r="G16" s="132">
        <f>VLOOKUP(C16,'180'!A14:I4104,7,0)</f>
        <v>143.49</v>
      </c>
      <c r="H16" s="132">
        <f t="shared" si="0"/>
        <v>28.69</v>
      </c>
    </row>
    <row r="17" spans="1:8">
      <c r="A17" s="98" t="s">
        <v>8180</v>
      </c>
      <c r="B17" s="98" t="s">
        <v>7472</v>
      </c>
      <c r="C17" t="s">
        <v>1103</v>
      </c>
      <c r="D17" s="98" t="str">
        <f>VLOOKUP(C17,'180'!A16:G4106,3,0)</f>
        <v>Armadura em barra de aço CA-50 (A ou B) fyk = 500 MPa</v>
      </c>
      <c r="E17" s="98" t="str">
        <f>VLOOKUP(C17,'180'!A15:G4105,4,0)</f>
        <v>kg</v>
      </c>
      <c r="F17" s="98">
        <v>2.25</v>
      </c>
      <c r="G17" s="132">
        <f>VLOOKUP(C17,'180'!A15:I4105,7,0)</f>
        <v>7.84</v>
      </c>
      <c r="H17" s="132">
        <f t="shared" ref="H17:H18" si="1">TRUNC(F17*G17,2)</f>
        <v>17.64</v>
      </c>
    </row>
    <row r="18" spans="1:8">
      <c r="A18" s="98" t="s">
        <v>8181</v>
      </c>
      <c r="B18" s="98" t="s">
        <v>7472</v>
      </c>
      <c r="C18" t="s">
        <v>1137</v>
      </c>
      <c r="D18" s="98" t="str">
        <f>VLOOKUP(C18,'180'!A17:G4107,3,0)</f>
        <v>Concreto preparado no local, fck = 20 MPa</v>
      </c>
      <c r="E18" s="98" t="str">
        <f>VLOOKUP(C18,'180'!A16:G4106,4,0)</f>
        <v>m³</v>
      </c>
      <c r="F18" s="98">
        <v>0.03</v>
      </c>
      <c r="G18" s="132">
        <f>VLOOKUP(C18,'180'!A16:I4106,7,0)</f>
        <v>357.22</v>
      </c>
      <c r="H18" s="132">
        <f t="shared" si="1"/>
        <v>10.71</v>
      </c>
    </row>
    <row r="19" spans="1:8">
      <c r="C19" t="s">
        <v>8179</v>
      </c>
      <c r="H19" s="130">
        <f>SUM(H11:H18)</f>
        <v>195.80000000000004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1"/>
  <sheetViews>
    <sheetView view="pageBreakPreview" zoomScale="115" zoomScaleNormal="130" zoomScaleSheetLayoutView="115" workbookViewId="0">
      <selection activeCell="J15" sqref="J15"/>
    </sheetView>
  </sheetViews>
  <sheetFormatPr defaultColWidth="17.28515625" defaultRowHeight="15" customHeight="1"/>
  <cols>
    <col min="1" max="1" width="6.42578125" style="143" customWidth="1"/>
    <col min="2" max="2" width="28.28515625" style="143" customWidth="1"/>
    <col min="3" max="3" width="14.85546875" style="143" bestFit="1" customWidth="1"/>
    <col min="4" max="4" width="13.7109375" style="143" bestFit="1" customWidth="1"/>
    <col min="5" max="5" width="13.5703125" style="143" bestFit="1" customWidth="1"/>
    <col min="6" max="6" width="5.85546875" style="143" bestFit="1" customWidth="1"/>
    <col min="7" max="7" width="13.5703125" style="143" bestFit="1" customWidth="1"/>
    <col min="8" max="8" width="4.7109375" style="143" bestFit="1" customWidth="1"/>
    <col min="9" max="9" width="14.85546875" style="143" bestFit="1" customWidth="1"/>
    <col min="10" max="10" width="4.7109375" style="143" bestFit="1" customWidth="1"/>
    <col min="11" max="11" width="14.85546875" style="143" bestFit="1" customWidth="1"/>
    <col min="12" max="12" width="4.7109375" style="143" bestFit="1" customWidth="1"/>
    <col min="13" max="13" width="14.85546875" style="143" bestFit="1" customWidth="1"/>
    <col min="14" max="14" width="4.7109375" style="143" bestFit="1" customWidth="1"/>
    <col min="15" max="15" width="14.85546875" style="143" bestFit="1" customWidth="1"/>
    <col min="16" max="16" width="10.140625" style="143" bestFit="1" customWidth="1"/>
    <col min="17" max="17" width="14.85546875" style="143" bestFit="1" customWidth="1"/>
    <col min="18" max="18" width="4.7109375" style="143" bestFit="1" customWidth="1"/>
    <col min="19" max="19" width="14.85546875" style="143" bestFit="1" customWidth="1"/>
    <col min="20" max="20" width="6.140625" style="143" customWidth="1"/>
    <col min="21" max="21" width="14.85546875" style="143" bestFit="1" customWidth="1"/>
    <col min="22" max="22" width="4.7109375" style="143" bestFit="1" customWidth="1"/>
    <col min="23" max="23" width="14.85546875" style="143" bestFit="1" customWidth="1"/>
    <col min="24" max="24" width="6.140625" style="143" customWidth="1"/>
    <col min="25" max="25" width="14.85546875" style="143" bestFit="1" customWidth="1"/>
    <col min="26" max="26" width="4.7109375" style="143" bestFit="1" customWidth="1"/>
    <col min="27" max="27" width="14.85546875" style="143" bestFit="1" customWidth="1"/>
    <col min="28" max="28" width="4.7109375" style="143" bestFit="1" customWidth="1"/>
    <col min="29" max="29" width="10.140625" style="143" customWidth="1"/>
    <col min="30" max="30" width="13.85546875" style="143" customWidth="1"/>
    <col min="31" max="16384" width="17.28515625" style="143"/>
  </cols>
  <sheetData>
    <row r="1" spans="1:39" ht="15.75" customHeight="1" thickBot="1">
      <c r="A1" s="245"/>
      <c r="B1" s="246"/>
      <c r="C1" s="246"/>
      <c r="D1" s="246"/>
      <c r="E1" s="246"/>
      <c r="F1" s="246"/>
      <c r="G1" s="246"/>
      <c r="H1" s="246"/>
      <c r="I1" s="246"/>
      <c r="J1" s="99"/>
      <c r="K1" s="99"/>
      <c r="L1" s="99"/>
      <c r="M1" s="99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249"/>
      <c r="Y1" s="250"/>
      <c r="Z1" s="250"/>
      <c r="AA1" s="250"/>
      <c r="AB1" s="250"/>
      <c r="AC1" s="250"/>
      <c r="AD1" s="250"/>
      <c r="AE1" s="250"/>
      <c r="AF1" s="250"/>
      <c r="AG1" s="99"/>
      <c r="AH1" s="99"/>
      <c r="AI1" s="99"/>
      <c r="AJ1" s="99"/>
      <c r="AK1" s="140"/>
      <c r="AL1" s="141"/>
      <c r="AM1" s="142"/>
    </row>
    <row r="2" spans="1:39" ht="15.75" customHeight="1" thickBot="1">
      <c r="A2" s="247" t="s">
        <v>7474</v>
      </c>
      <c r="B2" s="248"/>
      <c r="C2" s="248"/>
      <c r="D2" s="248"/>
      <c r="E2" s="248"/>
      <c r="F2" s="248"/>
      <c r="G2" s="248"/>
      <c r="H2" s="248"/>
      <c r="I2" s="248"/>
      <c r="J2" s="217"/>
      <c r="K2" s="217"/>
      <c r="L2" s="217"/>
      <c r="M2" s="217"/>
      <c r="N2" s="218"/>
      <c r="O2" s="217"/>
      <c r="P2" s="218"/>
      <c r="Q2" s="297"/>
      <c r="R2" s="297"/>
      <c r="S2" s="297"/>
      <c r="T2" s="297"/>
      <c r="U2" s="297"/>
      <c r="V2" s="297"/>
      <c r="W2" s="297"/>
      <c r="X2" s="247" t="str">
        <f>A2</f>
        <v>CRONOGRAMA FÍSICO FINANCEIRO</v>
      </c>
      <c r="Y2" s="251"/>
      <c r="Z2" s="251"/>
      <c r="AA2" s="251"/>
      <c r="AB2" s="251"/>
      <c r="AC2" s="251"/>
      <c r="AD2" s="251"/>
      <c r="AE2" s="251"/>
      <c r="AF2" s="251"/>
      <c r="AG2" s="217"/>
      <c r="AH2" s="217"/>
      <c r="AI2" s="217"/>
      <c r="AJ2" s="217"/>
      <c r="AK2" s="218"/>
      <c r="AL2" s="141"/>
      <c r="AM2" s="142"/>
    </row>
    <row r="3" spans="1:39" ht="15.75" customHeight="1" thickBot="1">
      <c r="A3" s="147" t="str">
        <f>'Orcamento-PMA'!A3</f>
        <v>Obra:</v>
      </c>
      <c r="B3" s="148" t="str">
        <f>'Orcamento-PMA'!B3:H3</f>
        <v>Muro de Arrimo em Concreto Armado</v>
      </c>
      <c r="C3" s="138"/>
      <c r="D3" s="138"/>
      <c r="E3" s="138"/>
      <c r="F3" s="138"/>
      <c r="G3" s="138"/>
      <c r="H3" s="138"/>
      <c r="I3" s="138"/>
      <c r="J3" s="217"/>
      <c r="K3" s="217"/>
      <c r="L3" s="217"/>
      <c r="M3" s="217"/>
      <c r="N3" s="218"/>
      <c r="O3" s="217"/>
      <c r="P3" s="218"/>
      <c r="Q3" s="145"/>
      <c r="R3" s="145"/>
      <c r="S3" s="145"/>
      <c r="T3" s="145"/>
      <c r="U3" s="145"/>
      <c r="V3" s="145"/>
      <c r="W3" s="145"/>
      <c r="X3" s="147" t="str">
        <f>A3</f>
        <v>Obra:</v>
      </c>
      <c r="Y3" s="148" t="str">
        <f>B3</f>
        <v>Muro de Arrimo em Concreto Armado</v>
      </c>
      <c r="Z3" s="138"/>
      <c r="AA3" s="138"/>
      <c r="AB3" s="138"/>
      <c r="AC3" s="138"/>
      <c r="AD3" s="138"/>
      <c r="AE3" s="138"/>
      <c r="AF3" s="138"/>
      <c r="AG3" s="217"/>
      <c r="AH3" s="217"/>
      <c r="AI3" s="217"/>
      <c r="AJ3" s="217"/>
      <c r="AK3" s="218"/>
      <c r="AL3" s="141"/>
      <c r="AM3" s="142"/>
    </row>
    <row r="4" spans="1:39" ht="13.5" thickBot="1">
      <c r="A4" s="147" t="str">
        <f>'Orcamento-PMA'!A4</f>
        <v>Local:</v>
      </c>
      <c r="B4" s="177" t="str">
        <f>'Orcamento-PMA'!B4:H4</f>
        <v>Muro de arrimo da Rua Roma  - Amparo / SP</v>
      </c>
      <c r="C4" s="178"/>
      <c r="D4" s="178"/>
      <c r="E4" s="178"/>
      <c r="F4" s="178"/>
      <c r="G4" s="178"/>
      <c r="H4" s="178"/>
      <c r="I4" s="178"/>
      <c r="J4" s="217"/>
      <c r="K4" s="217"/>
      <c r="L4" s="217"/>
      <c r="M4" s="217"/>
      <c r="N4" s="218"/>
      <c r="O4" s="217"/>
      <c r="P4" s="218"/>
      <c r="Q4" s="145"/>
      <c r="R4" s="145"/>
      <c r="S4" s="145"/>
      <c r="T4" s="145"/>
      <c r="U4" s="145"/>
      <c r="V4" s="145"/>
      <c r="W4" s="145"/>
      <c r="X4" s="147" t="str">
        <f>A4</f>
        <v>Local:</v>
      </c>
      <c r="Y4" s="177" t="str">
        <f>B4</f>
        <v>Muro de arrimo da Rua Roma  - Amparo / SP</v>
      </c>
      <c r="Z4" s="178"/>
      <c r="AA4" s="178"/>
      <c r="AB4" s="178"/>
      <c r="AC4" s="178"/>
      <c r="AD4" s="178"/>
      <c r="AE4" s="178"/>
      <c r="AF4" s="178"/>
      <c r="AG4" s="217"/>
      <c r="AH4" s="217"/>
      <c r="AI4" s="217"/>
      <c r="AJ4" s="217"/>
      <c r="AK4" s="218"/>
      <c r="AL4" s="141"/>
      <c r="AM4" s="142"/>
    </row>
    <row r="5" spans="1:39" ht="13.5" thickBot="1">
      <c r="A5" s="147" t="str">
        <f>'Orcamento-PMA'!A5</f>
        <v>Data:</v>
      </c>
      <c r="B5" s="139">
        <f>'Orcamento-PMA'!B5:F5</f>
        <v>44181</v>
      </c>
      <c r="C5" s="150"/>
      <c r="D5" s="150"/>
      <c r="E5" s="150"/>
      <c r="F5" s="150"/>
      <c r="G5" s="150"/>
      <c r="H5" s="150"/>
      <c r="I5" s="212"/>
      <c r="J5" s="217"/>
      <c r="K5" s="217"/>
      <c r="L5" s="217"/>
      <c r="M5" s="217"/>
      <c r="N5" s="218"/>
      <c r="O5" s="217"/>
      <c r="P5" s="218"/>
      <c r="Q5" s="145"/>
      <c r="R5" s="145"/>
      <c r="S5" s="145"/>
      <c r="T5" s="145"/>
      <c r="U5" s="145"/>
      <c r="V5" s="145"/>
      <c r="W5" s="145"/>
      <c r="X5" s="147" t="str">
        <f>A5</f>
        <v>Data:</v>
      </c>
      <c r="Y5" s="139">
        <f>B5</f>
        <v>44181</v>
      </c>
      <c r="Z5" s="150"/>
      <c r="AA5" s="150"/>
      <c r="AB5" s="150"/>
      <c r="AC5" s="150"/>
      <c r="AD5" s="150"/>
      <c r="AE5" s="150"/>
      <c r="AF5" s="212"/>
      <c r="AG5" s="217"/>
      <c r="AH5" s="217"/>
      <c r="AI5" s="217"/>
      <c r="AJ5" s="217"/>
      <c r="AK5" s="218"/>
      <c r="AL5" s="142"/>
      <c r="AM5" s="142"/>
    </row>
    <row r="6" spans="1:39" ht="15.75">
      <c r="A6" s="93"/>
      <c r="B6" s="133"/>
      <c r="C6" s="134"/>
      <c r="D6" s="135"/>
      <c r="E6" s="136"/>
      <c r="F6" s="137"/>
      <c r="G6" s="137"/>
      <c r="H6" s="179"/>
      <c r="I6" s="213"/>
      <c r="J6" s="214"/>
      <c r="K6" s="129"/>
      <c r="L6" s="145"/>
      <c r="M6" s="149"/>
      <c r="N6" s="216"/>
      <c r="O6" s="149"/>
      <c r="P6" s="216"/>
      <c r="Q6" s="149"/>
      <c r="R6" s="145"/>
      <c r="S6" s="149"/>
      <c r="T6" s="145"/>
      <c r="U6" s="149"/>
      <c r="V6" s="145"/>
      <c r="W6" s="149"/>
      <c r="X6" s="145"/>
      <c r="Y6" s="149"/>
      <c r="Z6" s="145"/>
      <c r="AA6" s="149"/>
      <c r="AB6" s="145"/>
      <c r="AC6" s="142"/>
      <c r="AD6" s="142"/>
    </row>
    <row r="7" spans="1:39" ht="12.75" customHeight="1">
      <c r="A7" s="151"/>
      <c r="B7" s="152"/>
      <c r="C7" s="153"/>
      <c r="D7" s="154"/>
      <c r="E7" s="154"/>
      <c r="F7" s="155"/>
      <c r="G7" s="156"/>
      <c r="H7" s="153"/>
      <c r="I7" s="154"/>
      <c r="J7" s="157"/>
      <c r="K7" s="154"/>
      <c r="L7" s="157"/>
      <c r="M7" s="154"/>
      <c r="N7" s="215"/>
      <c r="O7" s="157"/>
      <c r="P7" s="158"/>
      <c r="Q7" s="159"/>
      <c r="R7" s="160"/>
      <c r="S7" s="157"/>
      <c r="T7" s="160"/>
      <c r="U7" s="157"/>
      <c r="V7" s="160"/>
      <c r="W7" s="157"/>
      <c r="X7" s="160"/>
      <c r="Y7" s="157"/>
      <c r="Z7" s="160"/>
      <c r="AA7" s="157"/>
      <c r="AB7" s="158"/>
      <c r="AC7" s="142"/>
      <c r="AD7" s="142"/>
    </row>
    <row r="8" spans="1:39" ht="12.75" customHeight="1" thickBot="1">
      <c r="A8" s="161" t="s">
        <v>7475</v>
      </c>
      <c r="B8" s="162" t="s">
        <v>7476</v>
      </c>
      <c r="C8" s="163" t="s">
        <v>7477</v>
      </c>
      <c r="D8" s="163" t="s">
        <v>7478</v>
      </c>
      <c r="E8" s="241" t="s">
        <v>7479</v>
      </c>
      <c r="F8" s="252"/>
      <c r="G8" s="241" t="s">
        <v>7480</v>
      </c>
      <c r="H8" s="252"/>
      <c r="I8" s="241" t="s">
        <v>7481</v>
      </c>
      <c r="J8" s="252"/>
      <c r="K8" s="241" t="s">
        <v>7482</v>
      </c>
      <c r="L8" s="252"/>
      <c r="M8" s="241" t="s">
        <v>7483</v>
      </c>
      <c r="N8" s="252"/>
      <c r="O8" s="241" t="s">
        <v>7484</v>
      </c>
      <c r="P8" s="243"/>
      <c r="Q8" s="244" t="s">
        <v>7485</v>
      </c>
      <c r="R8" s="242"/>
      <c r="S8" s="241" t="s">
        <v>7486</v>
      </c>
      <c r="T8" s="242"/>
      <c r="U8" s="241" t="s">
        <v>7487</v>
      </c>
      <c r="V8" s="242"/>
      <c r="W8" s="241" t="s">
        <v>7488</v>
      </c>
      <c r="X8" s="242"/>
      <c r="Y8" s="241" t="s">
        <v>7489</v>
      </c>
      <c r="Z8" s="242"/>
      <c r="AA8" s="241" t="s">
        <v>7490</v>
      </c>
      <c r="AB8" s="243"/>
      <c r="AC8" s="142"/>
      <c r="AD8" s="142"/>
    </row>
    <row r="9" spans="1:39" ht="12.75">
      <c r="A9" s="94">
        <f>'Orcamento-PMA'!A10</f>
        <v>1</v>
      </c>
      <c r="B9" s="180" t="str">
        <f>'Orcamento-PMA'!D10</f>
        <v>Instalação do Canteiro de Obras</v>
      </c>
      <c r="C9" s="182">
        <f>'Orcamento-PMA'!H10</f>
        <v>28593.31</v>
      </c>
      <c r="D9" s="187">
        <f>C9/C$15</f>
        <v>0.10952865610604241</v>
      </c>
      <c r="E9" s="192">
        <f>F9*$C$9</f>
        <v>28593.31</v>
      </c>
      <c r="F9" s="193">
        <v>1</v>
      </c>
      <c r="G9" s="192"/>
      <c r="H9" s="193"/>
      <c r="I9" s="192"/>
      <c r="J9" s="193"/>
      <c r="K9" s="192"/>
      <c r="L9" s="193"/>
      <c r="M9" s="192"/>
      <c r="N9" s="193"/>
      <c r="O9" s="192"/>
      <c r="P9" s="193"/>
      <c r="Q9" s="192"/>
      <c r="R9" s="196"/>
      <c r="S9" s="192"/>
      <c r="T9" s="196"/>
      <c r="U9" s="192"/>
      <c r="V9" s="196"/>
      <c r="W9" s="192"/>
      <c r="X9" s="196"/>
      <c r="Y9" s="192"/>
      <c r="Z9" s="196"/>
      <c r="AA9" s="192"/>
      <c r="AB9" s="196"/>
      <c r="AC9" s="142">
        <f>E9+G9+I9+K9+M9+O9+Q9+S9+U9+W9+Y9+AA9</f>
        <v>28593.31</v>
      </c>
      <c r="AD9" s="142"/>
    </row>
    <row r="10" spans="1:39" ht="15" customHeight="1">
      <c r="A10" s="94">
        <f>'Orcamento-PMA'!A17</f>
        <v>2</v>
      </c>
      <c r="B10" s="181" t="str">
        <f>'Orcamento-PMA'!D17</f>
        <v>Drenagem</v>
      </c>
      <c r="C10" s="182">
        <f>'Orcamento-PMA'!H17</f>
        <v>27675.08</v>
      </c>
      <c r="D10" s="187">
        <f>C10/C$15</f>
        <v>0.10601131243732231</v>
      </c>
      <c r="E10" s="194"/>
      <c r="F10" s="96"/>
      <c r="G10" s="194">
        <f t="shared" ref="G10:G14" si="0">H10*C10</f>
        <v>5535.0160000000005</v>
      </c>
      <c r="H10" s="96">
        <v>0.2</v>
      </c>
      <c r="I10" s="194">
        <f t="shared" ref="I10:I14" si="1">J10*C10</f>
        <v>5535.0160000000005</v>
      </c>
      <c r="J10" s="96">
        <v>0.2</v>
      </c>
      <c r="K10" s="194">
        <f t="shared" ref="K10:K14" si="2">L10*C10</f>
        <v>5535.0160000000005</v>
      </c>
      <c r="L10" s="96">
        <v>0.2</v>
      </c>
      <c r="M10" s="194">
        <f t="shared" ref="M10:M14" si="3">N10*C10</f>
        <v>5535.0160000000005</v>
      </c>
      <c r="N10" s="96">
        <v>0.2</v>
      </c>
      <c r="O10" s="194">
        <f>P10*$C10</f>
        <v>5535.0160000000005</v>
      </c>
      <c r="P10" s="96">
        <v>0.2</v>
      </c>
      <c r="Q10" s="194">
        <f>R10*$C10</f>
        <v>0</v>
      </c>
      <c r="R10" s="96"/>
      <c r="S10" s="194">
        <f>T10*$C10</f>
        <v>0</v>
      </c>
      <c r="T10" s="96"/>
      <c r="U10" s="194">
        <f>V10*$C10</f>
        <v>0</v>
      </c>
      <c r="V10" s="96"/>
      <c r="W10" s="194">
        <f>X10*$C10</f>
        <v>0</v>
      </c>
      <c r="X10" s="96"/>
      <c r="Y10" s="194">
        <f>Z10*$C10</f>
        <v>0</v>
      </c>
      <c r="Z10" s="96"/>
      <c r="AA10" s="194"/>
      <c r="AB10" s="96"/>
      <c r="AC10" s="142">
        <f t="shared" ref="AC10:AC14" si="4">E10+G10+I10+K10+M10+O10+Q10+S10+U10+W10+Y10+AA10</f>
        <v>27675.08</v>
      </c>
      <c r="AD10" s="142"/>
    </row>
    <row r="11" spans="1:39" ht="12.75">
      <c r="A11" s="94">
        <f>'Orcamento-PMA'!A26</f>
        <v>3</v>
      </c>
      <c r="B11" s="181" t="str">
        <f>'Orcamento-PMA'!D26</f>
        <v>Muro de Arrimo</v>
      </c>
      <c r="C11" s="182">
        <f>'Orcamento-PMA'!H26</f>
        <v>184967.26</v>
      </c>
      <c r="D11" s="187">
        <f>C11/C$15</f>
        <v>0.70852991176666624</v>
      </c>
      <c r="E11" s="194"/>
      <c r="F11" s="96"/>
      <c r="G11" s="194">
        <f t="shared" si="0"/>
        <v>36993.452000000005</v>
      </c>
      <c r="H11" s="96">
        <v>0.2</v>
      </c>
      <c r="I11" s="194">
        <f t="shared" si="1"/>
        <v>36993.452000000005</v>
      </c>
      <c r="J11" s="96">
        <v>0.2</v>
      </c>
      <c r="K11" s="194">
        <f t="shared" si="2"/>
        <v>36993.452000000005</v>
      </c>
      <c r="L11" s="96">
        <v>0.2</v>
      </c>
      <c r="M11" s="194">
        <f t="shared" si="3"/>
        <v>36993.452000000005</v>
      </c>
      <c r="N11" s="96">
        <v>0.2</v>
      </c>
      <c r="O11" s="194">
        <f t="shared" ref="O11:O14" si="5">P11*C11</f>
        <v>36993.452000000005</v>
      </c>
      <c r="P11" s="96">
        <v>0.2</v>
      </c>
      <c r="Q11" s="194">
        <f>R11*$C11</f>
        <v>0</v>
      </c>
      <c r="R11" s="96"/>
      <c r="S11" s="194">
        <f>T11*$C11</f>
        <v>0</v>
      </c>
      <c r="T11" s="96"/>
      <c r="U11" s="194">
        <f>V11*$C11</f>
        <v>0</v>
      </c>
      <c r="V11" s="96"/>
      <c r="W11" s="194">
        <f>X11*$C11</f>
        <v>0</v>
      </c>
      <c r="X11" s="96"/>
      <c r="Y11" s="194">
        <f>Z11*$C11</f>
        <v>0</v>
      </c>
      <c r="Z11" s="96"/>
      <c r="AA11" s="194"/>
      <c r="AB11" s="96"/>
      <c r="AC11" s="142">
        <f t="shared" si="4"/>
        <v>184967.26</v>
      </c>
      <c r="AD11" s="142"/>
    </row>
    <row r="12" spans="1:39" ht="15" customHeight="1" thickBot="1">
      <c r="A12" s="94">
        <f>'Orcamento-PMA'!A35</f>
        <v>4</v>
      </c>
      <c r="B12" s="181" t="str">
        <f>'Orcamento-PMA'!D35</f>
        <v>Calçada</v>
      </c>
      <c r="C12" s="182">
        <f>'Orcamento-PMA'!H35</f>
        <v>19822.150000000001</v>
      </c>
      <c r="D12" s="187">
        <f>C12/C$15</f>
        <v>7.5930119689969044E-2</v>
      </c>
      <c r="E12" s="194"/>
      <c r="F12" s="96"/>
      <c r="G12" s="194"/>
      <c r="H12" s="96"/>
      <c r="I12" s="194"/>
      <c r="J12" s="96"/>
      <c r="K12" s="194">
        <f t="shared" si="2"/>
        <v>5946.6450000000004</v>
      </c>
      <c r="L12" s="96">
        <v>0.3</v>
      </c>
      <c r="M12" s="194">
        <f t="shared" si="3"/>
        <v>7928.8600000000006</v>
      </c>
      <c r="N12" s="96">
        <v>0.4</v>
      </c>
      <c r="O12" s="194">
        <f t="shared" si="5"/>
        <v>5946.6450000000004</v>
      </c>
      <c r="P12" s="96">
        <v>0.3</v>
      </c>
      <c r="Q12" s="201"/>
      <c r="R12" s="202"/>
      <c r="S12" s="201"/>
      <c r="T12" s="202"/>
      <c r="U12" s="201"/>
      <c r="V12" s="202"/>
      <c r="W12" s="201">
        <f>X12*C12</f>
        <v>0</v>
      </c>
      <c r="X12" s="202"/>
      <c r="Y12" s="201">
        <f>Z12*C12</f>
        <v>0</v>
      </c>
      <c r="Z12" s="202"/>
      <c r="AA12" s="201">
        <f>AB12*C12</f>
        <v>0</v>
      </c>
      <c r="AB12" s="202"/>
      <c r="AC12" s="142">
        <f t="shared" si="4"/>
        <v>19822.150000000001</v>
      </c>
      <c r="AD12" s="142"/>
    </row>
    <row r="13" spans="1:39" ht="15.75" hidden="1" customHeight="1">
      <c r="A13" s="94"/>
      <c r="B13" s="95"/>
      <c r="C13" s="182"/>
      <c r="D13" s="188">
        <f>C13/C$15</f>
        <v>0</v>
      </c>
      <c r="E13" s="195">
        <f t="shared" ref="E13:E14" si="6">F13*C13</f>
        <v>0</v>
      </c>
      <c r="F13" s="165"/>
      <c r="G13" s="195">
        <f t="shared" si="0"/>
        <v>0</v>
      </c>
      <c r="H13" s="165"/>
      <c r="I13" s="195">
        <f t="shared" si="1"/>
        <v>0</v>
      </c>
      <c r="J13" s="165"/>
      <c r="K13" s="194">
        <f t="shared" si="2"/>
        <v>0</v>
      </c>
      <c r="L13" s="165"/>
      <c r="M13" s="194">
        <f t="shared" si="3"/>
        <v>0</v>
      </c>
      <c r="N13" s="165"/>
      <c r="O13" s="194">
        <f t="shared" si="5"/>
        <v>0</v>
      </c>
      <c r="P13" s="165"/>
      <c r="Q13" s="201"/>
      <c r="R13" s="203"/>
      <c r="S13" s="201"/>
      <c r="T13" s="203"/>
      <c r="U13" s="201"/>
      <c r="V13" s="203"/>
      <c r="W13" s="201"/>
      <c r="X13" s="203"/>
      <c r="Y13" s="201"/>
      <c r="Z13" s="203"/>
      <c r="AA13" s="201"/>
      <c r="AB13" s="203"/>
      <c r="AC13" s="142">
        <f t="shared" si="4"/>
        <v>0</v>
      </c>
      <c r="AD13" s="142"/>
    </row>
    <row r="14" spans="1:39" ht="16.5" hidden="1" customHeight="1">
      <c r="A14" s="94"/>
      <c r="B14" s="95"/>
      <c r="C14" s="182"/>
      <c r="D14" s="188">
        <f>C14/C15</f>
        <v>0</v>
      </c>
      <c r="E14" s="195">
        <f t="shared" si="6"/>
        <v>0</v>
      </c>
      <c r="F14" s="164"/>
      <c r="G14" s="195">
        <f t="shared" si="0"/>
        <v>0</v>
      </c>
      <c r="H14" s="164"/>
      <c r="I14" s="195">
        <f t="shared" si="1"/>
        <v>0</v>
      </c>
      <c r="J14" s="164"/>
      <c r="K14" s="194">
        <f t="shared" si="2"/>
        <v>0</v>
      </c>
      <c r="L14" s="164"/>
      <c r="M14" s="194">
        <f t="shared" si="3"/>
        <v>0</v>
      </c>
      <c r="N14" s="164"/>
      <c r="O14" s="194">
        <f t="shared" si="5"/>
        <v>0</v>
      </c>
      <c r="P14" s="164"/>
      <c r="Q14" s="201"/>
      <c r="R14" s="202"/>
      <c r="S14" s="201"/>
      <c r="T14" s="202"/>
      <c r="U14" s="201"/>
      <c r="V14" s="202"/>
      <c r="W14" s="201"/>
      <c r="X14" s="202"/>
      <c r="Y14" s="201"/>
      <c r="Z14" s="202"/>
      <c r="AA14" s="201"/>
      <c r="AB14" s="202"/>
      <c r="AC14" s="142">
        <f t="shared" si="4"/>
        <v>0</v>
      </c>
      <c r="AD14" s="142"/>
    </row>
    <row r="15" spans="1:39" ht="13.5" thickBot="1">
      <c r="A15" s="166"/>
      <c r="B15" s="167" t="s">
        <v>7469</v>
      </c>
      <c r="C15" s="183">
        <f>SUM(C9:C14)</f>
        <v>261057.80000000002</v>
      </c>
      <c r="D15" s="189"/>
      <c r="E15" s="198">
        <f>SUM(E9:E14)</f>
        <v>28593.31</v>
      </c>
      <c r="F15" s="97">
        <f>E15/C15</f>
        <v>0.10952865610604241</v>
      </c>
      <c r="G15" s="199">
        <f>SUM(G9:G14)</f>
        <v>42528.468000000008</v>
      </c>
      <c r="H15" s="97">
        <f>G15/C15</f>
        <v>0.16290824484079772</v>
      </c>
      <c r="I15" s="198">
        <f>SUM(I9:I14)</f>
        <v>42528.468000000008</v>
      </c>
      <c r="J15" s="97">
        <f>I15/$C15</f>
        <v>0.16290824484079772</v>
      </c>
      <c r="K15" s="198">
        <f>SUM(K9:K14)</f>
        <v>48475.113000000012</v>
      </c>
      <c r="L15" s="97">
        <f>K15/$C15</f>
        <v>0.18568728074778845</v>
      </c>
      <c r="M15" s="199">
        <f>SUM(M9:M14)</f>
        <v>50457.328000000009</v>
      </c>
      <c r="N15" s="97">
        <f>M15/$C15</f>
        <v>0.19328029271678535</v>
      </c>
      <c r="O15" s="198">
        <f>SUM(O9:O14)</f>
        <v>48475.113000000012</v>
      </c>
      <c r="P15" s="97">
        <f>O15/$C15</f>
        <v>0.18568728074778845</v>
      </c>
      <c r="Q15" s="204">
        <f>SUM(Q9:Q14)</f>
        <v>0</v>
      </c>
      <c r="R15" s="205">
        <f>Q15/$C15</f>
        <v>0</v>
      </c>
      <c r="S15" s="204">
        <f>SUM(S9:S14)</f>
        <v>0</v>
      </c>
      <c r="T15" s="205">
        <f>S15/$C15</f>
        <v>0</v>
      </c>
      <c r="U15" s="204">
        <f>SUM(U9:U14)</f>
        <v>0</v>
      </c>
      <c r="V15" s="205">
        <f>U15/$C15</f>
        <v>0</v>
      </c>
      <c r="W15" s="204">
        <f>SUM(W9:W14)</f>
        <v>0</v>
      </c>
      <c r="X15" s="205">
        <f>W15/$C15</f>
        <v>0</v>
      </c>
      <c r="Y15" s="204">
        <f>SUM(Y9:Y14)</f>
        <v>0</v>
      </c>
      <c r="Z15" s="205">
        <f>Y15/$C15</f>
        <v>0</v>
      </c>
      <c r="AA15" s="204">
        <f>SUM(AA9:AA14)</f>
        <v>0</v>
      </c>
      <c r="AB15" s="205">
        <f>AA15/$C15</f>
        <v>0</v>
      </c>
      <c r="AC15" s="142"/>
      <c r="AD15" s="142"/>
    </row>
    <row r="16" spans="1:39" ht="13.5" thickBot="1">
      <c r="A16" s="168"/>
      <c r="B16" s="186" t="s">
        <v>8186</v>
      </c>
      <c r="C16" s="184">
        <f>'Orcamento-PMA'!H47</f>
        <v>70903.298480000012</v>
      </c>
      <c r="D16" s="190"/>
      <c r="E16" s="200">
        <f>E15*0.2716</f>
        <v>7765.9429960000007</v>
      </c>
      <c r="F16" s="170"/>
      <c r="G16" s="200">
        <f>G15*0.2716</f>
        <v>11550.731908800002</v>
      </c>
      <c r="H16" s="170"/>
      <c r="I16" s="200">
        <f>I15*0.2716</f>
        <v>11550.731908800002</v>
      </c>
      <c r="J16" s="170"/>
      <c r="K16" s="200">
        <f>K15*0.2716</f>
        <v>13165.840690800003</v>
      </c>
      <c r="L16" s="170"/>
      <c r="M16" s="200">
        <f>M15*0.2716</f>
        <v>13704.210284800003</v>
      </c>
      <c r="N16" s="170"/>
      <c r="O16" s="200">
        <f>O15*0.2716</f>
        <v>13165.840690800003</v>
      </c>
      <c r="P16" s="170"/>
      <c r="Q16" s="200">
        <f>Q15*0.2716</f>
        <v>0</v>
      </c>
      <c r="R16" s="171"/>
      <c r="S16" s="200">
        <f>S15*0.2716</f>
        <v>0</v>
      </c>
      <c r="T16" s="171"/>
      <c r="U16" s="200">
        <f>U15*0.2716</f>
        <v>0</v>
      </c>
      <c r="V16" s="171"/>
      <c r="W16" s="200">
        <f>W15*0.2716</f>
        <v>0</v>
      </c>
      <c r="X16" s="171"/>
      <c r="Y16" s="200">
        <f>Y15*0.2716</f>
        <v>0</v>
      </c>
      <c r="Z16" s="171"/>
      <c r="AA16" s="200">
        <f>AA15*0.2716</f>
        <v>0</v>
      </c>
      <c r="AB16" s="171"/>
      <c r="AC16" s="142"/>
      <c r="AD16" s="142"/>
    </row>
    <row r="17" spans="1:30" ht="13.5" thickBot="1">
      <c r="A17" s="168"/>
      <c r="B17" s="169" t="s">
        <v>7491</v>
      </c>
      <c r="C17" s="184">
        <f>C15+C16</f>
        <v>331961.09848000004</v>
      </c>
      <c r="D17" s="197">
        <f>SUM(D9:D12)</f>
        <v>1</v>
      </c>
      <c r="E17" s="206">
        <f>E16+E15</f>
        <v>36359.252996000003</v>
      </c>
      <c r="F17" s="207"/>
      <c r="G17" s="206">
        <f>G16+G15</f>
        <v>54079.199908800008</v>
      </c>
      <c r="H17" s="207"/>
      <c r="I17" s="206">
        <f>I16+I15</f>
        <v>54079.199908800008</v>
      </c>
      <c r="J17" s="207"/>
      <c r="K17" s="206">
        <f>K16+K15</f>
        <v>61640.953690800015</v>
      </c>
      <c r="L17" s="207"/>
      <c r="M17" s="206">
        <f>M16+M15</f>
        <v>64161.538284800015</v>
      </c>
      <c r="N17" s="207"/>
      <c r="O17" s="206">
        <f>O16+O15</f>
        <v>61640.953690800015</v>
      </c>
      <c r="P17" s="207"/>
      <c r="Q17" s="206">
        <f>Q16+Q15</f>
        <v>0</v>
      </c>
      <c r="R17" s="208"/>
      <c r="S17" s="206">
        <f>S16+S15</f>
        <v>0</v>
      </c>
      <c r="T17" s="208"/>
      <c r="U17" s="206">
        <f>U16+U15</f>
        <v>0</v>
      </c>
      <c r="V17" s="208"/>
      <c r="W17" s="206">
        <f>W16+W15</f>
        <v>0</v>
      </c>
      <c r="X17" s="208"/>
      <c r="Y17" s="206">
        <f>Y16+Y15</f>
        <v>0</v>
      </c>
      <c r="Z17" s="208"/>
      <c r="AA17" s="206">
        <f>AA16+AA15</f>
        <v>0</v>
      </c>
      <c r="AB17" s="208"/>
      <c r="AC17" s="142"/>
      <c r="AD17" s="142"/>
    </row>
    <row r="18" spans="1:30" ht="13.5" thickBot="1">
      <c r="A18" s="172"/>
      <c r="B18" s="173" t="s">
        <v>7492</v>
      </c>
      <c r="C18" s="185"/>
      <c r="D18" s="191"/>
      <c r="E18" s="209">
        <f>E17</f>
        <v>36359.252996000003</v>
      </c>
      <c r="F18" s="210"/>
      <c r="G18" s="211">
        <f>G17+E18</f>
        <v>90438.452904800011</v>
      </c>
      <c r="H18" s="210"/>
      <c r="I18" s="211">
        <f>I17+G18</f>
        <v>144517.65281360003</v>
      </c>
      <c r="J18" s="210"/>
      <c r="K18" s="211">
        <f>K17+I18</f>
        <v>206158.60650440003</v>
      </c>
      <c r="L18" s="210"/>
      <c r="M18" s="211">
        <f>M17+K18</f>
        <v>270320.14478920004</v>
      </c>
      <c r="N18" s="210"/>
      <c r="O18" s="211">
        <f>O17+M18</f>
        <v>331961.09848000004</v>
      </c>
      <c r="P18" s="210"/>
      <c r="Q18" s="211">
        <f>Q17+O18</f>
        <v>331961.09848000004</v>
      </c>
      <c r="R18" s="210"/>
      <c r="S18" s="211">
        <f>S17+Q18</f>
        <v>331961.09848000004</v>
      </c>
      <c r="T18" s="210"/>
      <c r="U18" s="211">
        <f>U17+S18</f>
        <v>331961.09848000004</v>
      </c>
      <c r="V18" s="210"/>
      <c r="W18" s="211">
        <f>W17+U18</f>
        <v>331961.09848000004</v>
      </c>
      <c r="X18" s="210"/>
      <c r="Y18" s="211">
        <f>Y17+W18</f>
        <v>331961.09848000004</v>
      </c>
      <c r="Z18" s="210"/>
      <c r="AA18" s="211">
        <f>AA17+Y18</f>
        <v>331961.09848000004</v>
      </c>
      <c r="AB18" s="210"/>
      <c r="AC18" s="142"/>
      <c r="AD18" s="142"/>
    </row>
    <row r="19" spans="1:30" ht="12.75" customHeight="1">
      <c r="A19" s="142"/>
      <c r="B19" s="142"/>
      <c r="C19" s="142"/>
      <c r="D19" s="142"/>
      <c r="E19" s="142"/>
      <c r="F19" s="142"/>
      <c r="G19" s="146"/>
      <c r="H19" s="146"/>
      <c r="I19" s="174"/>
      <c r="J19" s="146"/>
      <c r="K19" s="174"/>
      <c r="L19" s="175"/>
      <c r="M19" s="174"/>
      <c r="N19" s="175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2"/>
      <c r="AD19" s="142"/>
    </row>
    <row r="20" spans="1:30" ht="12.75" customHeight="1">
      <c r="A20" s="142"/>
      <c r="B20" s="142"/>
      <c r="C20" s="142"/>
      <c r="D20" s="142"/>
      <c r="E20" s="142"/>
      <c r="F20" s="142"/>
      <c r="G20" s="146"/>
      <c r="H20" s="146"/>
      <c r="I20" s="174"/>
      <c r="J20" s="146"/>
      <c r="K20" s="174"/>
      <c r="L20" s="175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2"/>
      <c r="Z20" s="142"/>
      <c r="AA20" s="144"/>
    </row>
    <row r="21" spans="1:30" ht="12.75" customHeight="1">
      <c r="A21" s="142"/>
      <c r="B21" s="142"/>
      <c r="C21" s="142"/>
      <c r="D21" s="142"/>
      <c r="E21" s="142"/>
      <c r="F21" s="142"/>
      <c r="G21" s="146"/>
      <c r="H21" s="146"/>
      <c r="I21" s="174"/>
      <c r="J21" s="146"/>
      <c r="K21" s="174"/>
      <c r="L21" s="175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2"/>
      <c r="Z21" s="142"/>
    </row>
    <row r="22" spans="1:30" ht="12.75" customHeight="1">
      <c r="A22" s="142"/>
      <c r="B22" s="176"/>
      <c r="C22" s="142"/>
      <c r="D22" s="142"/>
      <c r="E22" s="142"/>
      <c r="F22" s="142"/>
      <c r="G22" s="146"/>
      <c r="H22" s="146"/>
      <c r="I22" s="174"/>
      <c r="J22" s="146"/>
      <c r="K22" s="174"/>
      <c r="L22" s="175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2"/>
      <c r="Z22" s="142"/>
    </row>
    <row r="23" spans="1:30" ht="12.75" customHeight="1">
      <c r="A23" s="142"/>
      <c r="B23" s="142"/>
      <c r="C23" s="142"/>
      <c r="D23" s="142"/>
      <c r="E23" s="142"/>
      <c r="F23" s="142"/>
      <c r="G23" s="146"/>
      <c r="H23" s="146"/>
      <c r="I23" s="174"/>
      <c r="J23" s="146"/>
      <c r="K23" s="174"/>
      <c r="L23" s="175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2"/>
      <c r="Z23" s="142"/>
    </row>
    <row r="24" spans="1:30" ht="12.75" customHeight="1">
      <c r="A24" s="142"/>
      <c r="B24" s="142"/>
      <c r="C24" s="142"/>
      <c r="D24" s="142"/>
      <c r="E24" s="142"/>
      <c r="F24" s="142"/>
      <c r="G24" s="146"/>
      <c r="H24" s="146"/>
      <c r="I24" s="174"/>
      <c r="J24" s="146"/>
      <c r="K24" s="174"/>
      <c r="L24" s="175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2"/>
      <c r="Z24" s="142"/>
    </row>
    <row r="25" spans="1:30" ht="12.75" customHeight="1">
      <c r="A25" s="142"/>
      <c r="B25" s="142"/>
      <c r="C25" s="142"/>
      <c r="D25" s="142"/>
      <c r="E25" s="142"/>
      <c r="F25" s="142"/>
      <c r="G25" s="146"/>
      <c r="H25" s="146"/>
      <c r="I25" s="174"/>
      <c r="J25" s="146"/>
      <c r="K25" s="174"/>
      <c r="L25" s="175"/>
      <c r="M25" s="174"/>
      <c r="N25" s="175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2"/>
      <c r="AD25" s="142"/>
    </row>
    <row r="26" spans="1:30" ht="12.75" customHeight="1">
      <c r="A26" s="142"/>
      <c r="B26" s="142"/>
      <c r="C26" s="142"/>
      <c r="D26" s="142"/>
      <c r="E26" s="142"/>
      <c r="F26" s="142"/>
      <c r="G26" s="146"/>
      <c r="H26" s="146"/>
      <c r="I26" s="174"/>
      <c r="J26" s="146"/>
      <c r="K26" s="174"/>
      <c r="L26" s="175"/>
      <c r="M26" s="174"/>
      <c r="N26" s="175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2"/>
      <c r="AD26" s="142"/>
    </row>
    <row r="27" spans="1:30" ht="12.75" customHeight="1">
      <c r="A27" s="142"/>
      <c r="B27" s="142"/>
      <c r="C27" s="142"/>
      <c r="D27" s="142"/>
      <c r="E27" s="142"/>
      <c r="F27" s="142"/>
      <c r="G27" s="146"/>
      <c r="H27" s="146"/>
      <c r="I27" s="174"/>
      <c r="J27" s="146"/>
      <c r="K27" s="174"/>
      <c r="L27" s="175"/>
      <c r="M27" s="174"/>
      <c r="N27" s="175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2"/>
      <c r="AD27" s="142"/>
    </row>
    <row r="28" spans="1:30" ht="12.75" customHeight="1">
      <c r="A28" s="142"/>
      <c r="B28" s="142"/>
      <c r="C28" s="142"/>
      <c r="D28" s="142"/>
      <c r="E28" s="142"/>
      <c r="F28" s="142"/>
      <c r="G28" s="146"/>
      <c r="H28" s="146"/>
      <c r="I28" s="174"/>
      <c r="J28" s="146"/>
      <c r="K28" s="174"/>
      <c r="L28" s="175"/>
      <c r="M28" s="174"/>
      <c r="N28" s="175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2"/>
      <c r="AD28" s="142"/>
    </row>
    <row r="29" spans="1:30" ht="12.75" customHeight="1">
      <c r="A29" s="142"/>
      <c r="B29" s="142"/>
      <c r="C29" s="142"/>
      <c r="D29" s="142"/>
      <c r="E29" s="142"/>
      <c r="F29" s="142"/>
      <c r="G29" s="146"/>
      <c r="H29" s="146"/>
      <c r="I29" s="174"/>
      <c r="J29" s="146"/>
      <c r="K29" s="174"/>
      <c r="L29" s="175"/>
      <c r="M29" s="174"/>
      <c r="N29" s="175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2"/>
      <c r="AD29" s="142"/>
    </row>
    <row r="30" spans="1:30" ht="12.75" customHeight="1">
      <c r="A30" s="142"/>
      <c r="B30" s="142"/>
      <c r="C30" s="142"/>
      <c r="D30" s="142"/>
      <c r="E30" s="142"/>
      <c r="F30" s="142"/>
      <c r="G30" s="146"/>
      <c r="H30" s="146"/>
      <c r="I30" s="174"/>
      <c r="J30" s="146"/>
      <c r="K30" s="174"/>
      <c r="L30" s="175"/>
      <c r="M30" s="174"/>
      <c r="N30" s="175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2"/>
      <c r="AD30" s="142"/>
    </row>
    <row r="31" spans="1:30" ht="12.75" customHeight="1">
      <c r="A31" s="142"/>
      <c r="B31" s="142"/>
      <c r="C31" s="142"/>
      <c r="D31" s="142"/>
      <c r="E31" s="142"/>
      <c r="F31" s="142"/>
      <c r="G31" s="146"/>
      <c r="H31" s="146"/>
      <c r="I31" s="174"/>
      <c r="J31" s="146"/>
      <c r="K31" s="174"/>
      <c r="L31" s="175"/>
      <c r="M31" s="174"/>
      <c r="N31" s="175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2"/>
      <c r="AD31" s="142"/>
    </row>
    <row r="32" spans="1:30" ht="12.75" customHeight="1">
      <c r="A32" s="142"/>
      <c r="B32" s="142"/>
      <c r="C32" s="142"/>
      <c r="D32" s="142"/>
      <c r="E32" s="142"/>
      <c r="F32" s="142"/>
      <c r="G32" s="146"/>
      <c r="H32" s="146"/>
      <c r="I32" s="174"/>
      <c r="J32" s="146"/>
      <c r="K32" s="174"/>
      <c r="L32" s="175"/>
      <c r="M32" s="174"/>
      <c r="N32" s="175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2"/>
      <c r="AD32" s="142"/>
    </row>
    <row r="33" spans="1:30" ht="12.75" customHeight="1">
      <c r="A33" s="142"/>
      <c r="B33" s="142"/>
      <c r="C33" s="142"/>
      <c r="D33" s="142"/>
      <c r="E33" s="142"/>
      <c r="F33" s="142"/>
      <c r="G33" s="146"/>
      <c r="H33" s="146"/>
      <c r="I33" s="174"/>
      <c r="J33" s="146"/>
      <c r="K33" s="174"/>
      <c r="L33" s="175"/>
      <c r="M33" s="174"/>
      <c r="N33" s="175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2"/>
      <c r="AD33" s="142"/>
    </row>
    <row r="34" spans="1:30" ht="12.75" customHeight="1">
      <c r="A34" s="142"/>
      <c r="B34" s="142"/>
      <c r="C34" s="142"/>
      <c r="D34" s="142"/>
      <c r="E34" s="142"/>
      <c r="F34" s="142"/>
      <c r="G34" s="146"/>
      <c r="H34" s="146"/>
      <c r="I34" s="174"/>
      <c r="J34" s="146"/>
      <c r="K34" s="174"/>
      <c r="L34" s="175"/>
      <c r="M34" s="174"/>
      <c r="N34" s="175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2"/>
      <c r="AD34" s="142"/>
    </row>
    <row r="35" spans="1:30" ht="12.75" customHeight="1">
      <c r="A35" s="142"/>
      <c r="B35" s="142"/>
      <c r="C35" s="142"/>
      <c r="D35" s="142"/>
      <c r="E35" s="142"/>
      <c r="F35" s="142"/>
      <c r="G35" s="146"/>
      <c r="H35" s="146"/>
      <c r="I35" s="174"/>
      <c r="J35" s="146"/>
      <c r="K35" s="174"/>
      <c r="L35" s="175"/>
      <c r="M35" s="174"/>
      <c r="N35" s="175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2"/>
      <c r="AD35" s="142"/>
    </row>
    <row r="36" spans="1:30" ht="12.75" customHeight="1">
      <c r="A36" s="142"/>
      <c r="B36" s="142"/>
      <c r="C36" s="142"/>
      <c r="D36" s="142"/>
      <c r="E36" s="142"/>
      <c r="F36" s="142"/>
      <c r="G36" s="146"/>
      <c r="H36" s="146"/>
      <c r="I36" s="174"/>
      <c r="J36" s="146"/>
      <c r="K36" s="174"/>
      <c r="L36" s="175"/>
      <c r="M36" s="174"/>
      <c r="N36" s="175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2"/>
      <c r="AD36" s="142"/>
    </row>
    <row r="37" spans="1:30" ht="12.75" customHeight="1">
      <c r="A37" s="142"/>
      <c r="B37" s="142"/>
      <c r="C37" s="142"/>
      <c r="D37" s="142"/>
      <c r="E37" s="142"/>
      <c r="F37" s="142"/>
      <c r="G37" s="146"/>
      <c r="H37" s="146"/>
      <c r="I37" s="174"/>
      <c r="J37" s="146"/>
      <c r="K37" s="174"/>
      <c r="L37" s="175"/>
      <c r="M37" s="174"/>
      <c r="N37" s="175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2"/>
      <c r="AD37" s="142"/>
    </row>
    <row r="38" spans="1:30" ht="12.75" customHeight="1">
      <c r="A38" s="142"/>
      <c r="B38" s="142"/>
      <c r="C38" s="142"/>
      <c r="D38" s="142"/>
      <c r="E38" s="142"/>
      <c r="F38" s="142"/>
      <c r="G38" s="146"/>
      <c r="H38" s="146"/>
      <c r="I38" s="174"/>
      <c r="J38" s="146"/>
      <c r="K38" s="174"/>
      <c r="L38" s="175"/>
      <c r="M38" s="174"/>
      <c r="N38" s="175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2"/>
      <c r="AD38" s="142"/>
    </row>
    <row r="39" spans="1:30" ht="12.75" customHeight="1">
      <c r="A39" s="142"/>
      <c r="B39" s="142"/>
      <c r="C39" s="142"/>
      <c r="D39" s="142"/>
      <c r="E39" s="142"/>
      <c r="F39" s="142"/>
      <c r="G39" s="146"/>
      <c r="H39" s="146"/>
      <c r="I39" s="174"/>
      <c r="J39" s="146"/>
      <c r="K39" s="174"/>
      <c r="L39" s="175"/>
      <c r="M39" s="174"/>
      <c r="N39" s="175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2"/>
      <c r="AD39" s="142"/>
    </row>
    <row r="40" spans="1:30" ht="12.75" customHeight="1">
      <c r="A40" s="142"/>
      <c r="B40" s="142"/>
      <c r="C40" s="142"/>
      <c r="D40" s="142"/>
      <c r="E40" s="142"/>
      <c r="F40" s="142"/>
      <c r="G40" s="146"/>
      <c r="H40" s="146"/>
      <c r="I40" s="174"/>
      <c r="J40" s="146"/>
      <c r="K40" s="174"/>
      <c r="L40" s="175"/>
      <c r="M40" s="174"/>
      <c r="N40" s="175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2"/>
      <c r="AD40" s="142"/>
    </row>
    <row r="41" spans="1:30" ht="12.75" customHeight="1">
      <c r="A41" s="142"/>
      <c r="B41" s="142"/>
      <c r="C41" s="142"/>
      <c r="D41" s="142"/>
      <c r="E41" s="142"/>
      <c r="F41" s="142"/>
      <c r="G41" s="146"/>
      <c r="H41" s="146"/>
      <c r="I41" s="174"/>
      <c r="J41" s="146"/>
      <c r="K41" s="174"/>
      <c r="L41" s="175"/>
      <c r="M41" s="174"/>
      <c r="N41" s="175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2"/>
      <c r="AD41" s="142"/>
    </row>
    <row r="42" spans="1:30" ht="12.75" customHeight="1">
      <c r="A42" s="142"/>
      <c r="B42" s="142"/>
      <c r="C42" s="142"/>
      <c r="D42" s="142"/>
      <c r="E42" s="142"/>
      <c r="F42" s="142"/>
      <c r="G42" s="146"/>
      <c r="H42" s="146"/>
      <c r="I42" s="174"/>
      <c r="J42" s="146"/>
      <c r="K42" s="174"/>
      <c r="L42" s="175"/>
      <c r="M42" s="174"/>
      <c r="N42" s="175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2"/>
      <c r="AD42" s="142"/>
    </row>
    <row r="43" spans="1:30" ht="12.75" customHeight="1">
      <c r="A43" s="142"/>
      <c r="B43" s="142"/>
      <c r="C43" s="142"/>
      <c r="D43" s="142"/>
      <c r="E43" s="142"/>
      <c r="F43" s="142"/>
      <c r="G43" s="146"/>
      <c r="H43" s="146"/>
      <c r="I43" s="174"/>
      <c r="J43" s="146"/>
      <c r="K43" s="174"/>
      <c r="L43" s="175"/>
      <c r="M43" s="174"/>
      <c r="N43" s="175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2"/>
      <c r="AD43" s="142"/>
    </row>
    <row r="44" spans="1:30" ht="12.75" customHeight="1">
      <c r="A44" s="142"/>
      <c r="B44" s="142"/>
      <c r="C44" s="142"/>
      <c r="D44" s="142"/>
      <c r="E44" s="142"/>
      <c r="F44" s="142"/>
      <c r="G44" s="146"/>
      <c r="H44" s="146"/>
      <c r="I44" s="174"/>
      <c r="J44" s="146"/>
      <c r="K44" s="174"/>
      <c r="L44" s="175"/>
      <c r="M44" s="174"/>
      <c r="N44" s="175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  <c r="AA44" s="146"/>
      <c r="AB44" s="146"/>
      <c r="AC44" s="142"/>
      <c r="AD44" s="142"/>
    </row>
    <row r="45" spans="1:30" ht="12.75" customHeight="1">
      <c r="A45" s="142"/>
      <c r="B45" s="142"/>
      <c r="C45" s="142"/>
      <c r="D45" s="142"/>
      <c r="E45" s="142"/>
      <c r="F45" s="142"/>
      <c r="G45" s="146"/>
      <c r="H45" s="146"/>
      <c r="I45" s="174"/>
      <c r="J45" s="146"/>
      <c r="K45" s="174"/>
      <c r="L45" s="175"/>
      <c r="M45" s="174"/>
      <c r="N45" s="175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2"/>
      <c r="AD45" s="142"/>
    </row>
    <row r="46" spans="1:30" ht="12.75" customHeight="1">
      <c r="A46" s="142"/>
      <c r="B46" s="142"/>
      <c r="C46" s="142"/>
      <c r="D46" s="142"/>
      <c r="E46" s="142"/>
      <c r="F46" s="142"/>
      <c r="G46" s="146"/>
      <c r="H46" s="146"/>
      <c r="I46" s="174"/>
      <c r="J46" s="146"/>
      <c r="K46" s="174"/>
      <c r="L46" s="175"/>
      <c r="M46" s="174"/>
      <c r="N46" s="175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2"/>
      <c r="AD46" s="142"/>
    </row>
    <row r="47" spans="1:30" ht="12.75" customHeight="1">
      <c r="A47" s="142"/>
      <c r="B47" s="142"/>
      <c r="C47" s="142"/>
      <c r="D47" s="142"/>
      <c r="E47" s="142"/>
      <c r="F47" s="142"/>
      <c r="G47" s="146"/>
      <c r="H47" s="146"/>
      <c r="I47" s="174"/>
      <c r="J47" s="146"/>
      <c r="K47" s="174"/>
      <c r="L47" s="175"/>
      <c r="M47" s="174"/>
      <c r="N47" s="175"/>
      <c r="O47" s="146"/>
      <c r="P47" s="146"/>
      <c r="Q47" s="146"/>
      <c r="R47" s="146"/>
      <c r="S47" s="146"/>
      <c r="T47" s="146"/>
      <c r="U47" s="146"/>
      <c r="V47" s="146"/>
      <c r="W47" s="146"/>
      <c r="X47" s="146"/>
      <c r="Y47" s="146"/>
      <c r="Z47" s="146"/>
      <c r="AA47" s="146"/>
      <c r="AB47" s="146"/>
      <c r="AC47" s="142"/>
      <c r="AD47" s="142"/>
    </row>
    <row r="48" spans="1:30" ht="12.75" customHeight="1">
      <c r="A48" s="142"/>
      <c r="B48" s="142"/>
      <c r="C48" s="142"/>
      <c r="D48" s="142"/>
      <c r="E48" s="142"/>
      <c r="F48" s="142"/>
      <c r="G48" s="146"/>
      <c r="H48" s="146"/>
      <c r="I48" s="174"/>
      <c r="J48" s="146"/>
      <c r="K48" s="174"/>
      <c r="L48" s="175"/>
      <c r="M48" s="174"/>
      <c r="N48" s="175"/>
      <c r="O48" s="146"/>
      <c r="P48" s="146"/>
      <c r="Q48" s="146"/>
      <c r="R48" s="146"/>
      <c r="S48" s="146"/>
      <c r="T48" s="146"/>
      <c r="U48" s="146"/>
      <c r="V48" s="146"/>
      <c r="W48" s="146"/>
      <c r="X48" s="146"/>
      <c r="Y48" s="146"/>
      <c r="Z48" s="146"/>
      <c r="AA48" s="146"/>
      <c r="AB48" s="146"/>
      <c r="AC48" s="142"/>
      <c r="AD48" s="142"/>
    </row>
    <row r="49" spans="1:30" ht="12.75" customHeight="1">
      <c r="A49" s="142"/>
      <c r="B49" s="142"/>
      <c r="C49" s="142"/>
      <c r="D49" s="142"/>
      <c r="E49" s="142"/>
      <c r="F49" s="142"/>
      <c r="G49" s="146"/>
      <c r="H49" s="146"/>
      <c r="I49" s="174"/>
      <c r="J49" s="146"/>
      <c r="K49" s="174"/>
      <c r="L49" s="175"/>
      <c r="M49" s="174"/>
      <c r="N49" s="175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2"/>
      <c r="AD49" s="142"/>
    </row>
    <row r="50" spans="1:30" ht="12.75" customHeight="1">
      <c r="A50" s="142"/>
      <c r="B50" s="142"/>
      <c r="C50" s="142"/>
      <c r="D50" s="142"/>
      <c r="E50" s="142"/>
      <c r="F50" s="142"/>
      <c r="G50" s="146"/>
      <c r="H50" s="146"/>
      <c r="I50" s="174"/>
      <c r="J50" s="146"/>
      <c r="K50" s="174"/>
      <c r="L50" s="175"/>
      <c r="M50" s="174"/>
      <c r="N50" s="175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2"/>
      <c r="AD50" s="142"/>
    </row>
    <row r="51" spans="1:30" ht="12.75" customHeight="1">
      <c r="A51" s="142"/>
      <c r="B51" s="142"/>
      <c r="C51" s="142"/>
      <c r="D51" s="142"/>
      <c r="E51" s="142"/>
      <c r="F51" s="142"/>
      <c r="G51" s="146"/>
      <c r="H51" s="146"/>
      <c r="I51" s="174"/>
      <c r="J51" s="146"/>
      <c r="K51" s="174"/>
      <c r="L51" s="175"/>
      <c r="M51" s="174"/>
      <c r="N51" s="175"/>
      <c r="O51" s="146"/>
      <c r="P51" s="146"/>
      <c r="Q51" s="146"/>
      <c r="R51" s="146"/>
      <c r="S51" s="146"/>
      <c r="T51" s="146"/>
      <c r="U51" s="146"/>
      <c r="V51" s="146"/>
      <c r="W51" s="146"/>
      <c r="X51" s="146"/>
      <c r="Y51" s="146"/>
      <c r="Z51" s="146"/>
      <c r="AA51" s="146"/>
      <c r="AB51" s="146"/>
      <c r="AC51" s="142"/>
      <c r="AD51" s="142"/>
    </row>
    <row r="52" spans="1:30" ht="12.75" customHeight="1">
      <c r="A52" s="142"/>
      <c r="B52" s="142"/>
      <c r="C52" s="142"/>
      <c r="D52" s="142"/>
      <c r="E52" s="142"/>
      <c r="F52" s="142"/>
      <c r="G52" s="146"/>
      <c r="H52" s="146"/>
      <c r="I52" s="174"/>
      <c r="J52" s="146"/>
      <c r="K52" s="174"/>
      <c r="L52" s="175"/>
      <c r="M52" s="174"/>
      <c r="N52" s="175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6"/>
      <c r="AC52" s="142"/>
      <c r="AD52" s="142"/>
    </row>
    <row r="53" spans="1:30" ht="12.75" customHeight="1">
      <c r="A53" s="142"/>
      <c r="B53" s="142"/>
      <c r="C53" s="142"/>
      <c r="D53" s="142"/>
      <c r="E53" s="142"/>
      <c r="F53" s="142"/>
      <c r="G53" s="146"/>
      <c r="H53" s="146"/>
      <c r="I53" s="174"/>
      <c r="J53" s="146"/>
      <c r="K53" s="174"/>
      <c r="L53" s="175"/>
      <c r="M53" s="174"/>
      <c r="N53" s="175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C53" s="142"/>
      <c r="AD53" s="142"/>
    </row>
    <row r="54" spans="1:30" ht="12.75" customHeight="1">
      <c r="A54" s="142"/>
      <c r="B54" s="142"/>
      <c r="C54" s="142"/>
      <c r="D54" s="142"/>
      <c r="E54" s="142"/>
      <c r="F54" s="142"/>
      <c r="G54" s="146"/>
      <c r="H54" s="146"/>
      <c r="I54" s="174"/>
      <c r="J54" s="146"/>
      <c r="K54" s="174"/>
      <c r="L54" s="175"/>
      <c r="M54" s="174"/>
      <c r="N54" s="175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  <c r="AA54" s="146"/>
      <c r="AB54" s="146"/>
      <c r="AC54" s="142"/>
      <c r="AD54" s="142"/>
    </row>
    <row r="55" spans="1:30" ht="12.75" customHeight="1">
      <c r="A55" s="142"/>
      <c r="B55" s="142"/>
      <c r="C55" s="142"/>
      <c r="D55" s="142"/>
      <c r="E55" s="142"/>
      <c r="F55" s="142"/>
      <c r="G55" s="146"/>
      <c r="H55" s="146"/>
      <c r="I55" s="174"/>
      <c r="J55" s="146"/>
      <c r="K55" s="174"/>
      <c r="L55" s="175"/>
      <c r="M55" s="174"/>
      <c r="N55" s="175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  <c r="AA55" s="146"/>
      <c r="AB55" s="146"/>
      <c r="AC55" s="142"/>
      <c r="AD55" s="142"/>
    </row>
    <row r="56" spans="1:30" ht="12.75" customHeight="1">
      <c r="A56" s="142"/>
      <c r="B56" s="142"/>
      <c r="C56" s="142"/>
      <c r="D56" s="142"/>
      <c r="E56" s="142"/>
      <c r="F56" s="142"/>
      <c r="G56" s="146"/>
      <c r="H56" s="146"/>
      <c r="I56" s="174"/>
      <c r="J56" s="146"/>
      <c r="K56" s="174"/>
      <c r="L56" s="175"/>
      <c r="M56" s="174"/>
      <c r="N56" s="175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C56" s="142"/>
      <c r="AD56" s="142"/>
    </row>
    <row r="57" spans="1:30" ht="12.75" customHeight="1">
      <c r="A57" s="142"/>
      <c r="B57" s="142"/>
      <c r="C57" s="142"/>
      <c r="D57" s="142"/>
      <c r="E57" s="142"/>
      <c r="F57" s="142"/>
      <c r="G57" s="146"/>
      <c r="H57" s="146"/>
      <c r="I57" s="174"/>
      <c r="J57" s="146"/>
      <c r="K57" s="174"/>
      <c r="L57" s="175"/>
      <c r="M57" s="174"/>
      <c r="N57" s="175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2"/>
      <c r="AD57" s="142"/>
    </row>
    <row r="58" spans="1:30" ht="12.75" customHeight="1">
      <c r="A58" s="142"/>
      <c r="B58" s="142"/>
      <c r="C58" s="142"/>
      <c r="D58" s="142"/>
      <c r="E58" s="142"/>
      <c r="F58" s="142"/>
      <c r="G58" s="146"/>
      <c r="H58" s="146"/>
      <c r="I58" s="174"/>
      <c r="J58" s="146"/>
      <c r="K58" s="174"/>
      <c r="L58" s="175"/>
      <c r="M58" s="174"/>
      <c r="N58" s="175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46"/>
      <c r="AC58" s="142"/>
      <c r="AD58" s="142"/>
    </row>
    <row r="59" spans="1:30" ht="12.75" customHeight="1">
      <c r="A59" s="142"/>
      <c r="B59" s="142"/>
      <c r="C59" s="142"/>
      <c r="D59" s="142"/>
      <c r="E59" s="142"/>
      <c r="F59" s="142"/>
      <c r="G59" s="146"/>
      <c r="H59" s="146"/>
      <c r="I59" s="174"/>
      <c r="J59" s="146"/>
      <c r="K59" s="174"/>
      <c r="L59" s="175"/>
      <c r="M59" s="174"/>
      <c r="N59" s="175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46"/>
      <c r="AC59" s="142"/>
      <c r="AD59" s="142"/>
    </row>
    <row r="60" spans="1:30" ht="12.75" customHeight="1">
      <c r="A60" s="142"/>
      <c r="B60" s="142"/>
      <c r="C60" s="142"/>
      <c r="D60" s="142"/>
      <c r="E60" s="142"/>
      <c r="F60" s="142"/>
      <c r="G60" s="146"/>
      <c r="H60" s="146"/>
      <c r="I60" s="174"/>
      <c r="J60" s="146"/>
      <c r="K60" s="174"/>
      <c r="L60" s="175"/>
      <c r="M60" s="174"/>
      <c r="N60" s="175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46"/>
      <c r="AC60" s="142"/>
      <c r="AD60" s="142"/>
    </row>
    <row r="61" spans="1:30" ht="12.75" customHeight="1">
      <c r="A61" s="142"/>
      <c r="B61" s="142"/>
      <c r="C61" s="142"/>
      <c r="D61" s="142"/>
      <c r="E61" s="142"/>
      <c r="F61" s="142"/>
      <c r="G61" s="146"/>
      <c r="H61" s="146"/>
      <c r="I61" s="174"/>
      <c r="J61" s="146"/>
      <c r="K61" s="174"/>
      <c r="L61" s="175"/>
      <c r="M61" s="174"/>
      <c r="N61" s="175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46"/>
      <c r="AC61" s="142"/>
      <c r="AD61" s="142"/>
    </row>
    <row r="62" spans="1:30" ht="12.75" customHeight="1">
      <c r="A62" s="142"/>
      <c r="B62" s="142"/>
      <c r="C62" s="142"/>
      <c r="D62" s="142"/>
      <c r="E62" s="142"/>
      <c r="F62" s="142"/>
      <c r="G62" s="146"/>
      <c r="H62" s="146"/>
      <c r="I62" s="174"/>
      <c r="J62" s="146"/>
      <c r="K62" s="174"/>
      <c r="L62" s="175"/>
      <c r="M62" s="174"/>
      <c r="N62" s="175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2"/>
      <c r="AD62" s="142"/>
    </row>
    <row r="63" spans="1:30" ht="12.75" customHeight="1">
      <c r="A63" s="142"/>
      <c r="B63" s="142"/>
      <c r="C63" s="142"/>
      <c r="D63" s="142"/>
      <c r="E63" s="142"/>
      <c r="F63" s="142"/>
      <c r="G63" s="146"/>
      <c r="H63" s="146"/>
      <c r="I63" s="174"/>
      <c r="J63" s="146"/>
      <c r="K63" s="174"/>
      <c r="L63" s="175"/>
      <c r="M63" s="174"/>
      <c r="N63" s="175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2"/>
      <c r="AD63" s="142"/>
    </row>
    <row r="64" spans="1:30" ht="12.75" customHeight="1">
      <c r="A64" s="142"/>
      <c r="B64" s="142"/>
      <c r="C64" s="142"/>
      <c r="D64" s="142"/>
      <c r="E64" s="142"/>
      <c r="F64" s="142"/>
      <c r="G64" s="146"/>
      <c r="H64" s="146"/>
      <c r="I64" s="174"/>
      <c r="J64" s="146"/>
      <c r="K64" s="174"/>
      <c r="L64" s="175"/>
      <c r="M64" s="174"/>
      <c r="N64" s="175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  <c r="AA64" s="146"/>
      <c r="AB64" s="146"/>
      <c r="AC64" s="142"/>
      <c r="AD64" s="142"/>
    </row>
    <row r="65" spans="1:30" ht="12.75" customHeight="1">
      <c r="A65" s="142"/>
      <c r="B65" s="142"/>
      <c r="C65" s="142"/>
      <c r="D65" s="142"/>
      <c r="E65" s="142"/>
      <c r="F65" s="142"/>
      <c r="G65" s="146"/>
      <c r="H65" s="146"/>
      <c r="I65" s="174"/>
      <c r="J65" s="146"/>
      <c r="K65" s="174"/>
      <c r="L65" s="175"/>
      <c r="M65" s="174"/>
      <c r="N65" s="175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2"/>
      <c r="AD65" s="142"/>
    </row>
    <row r="66" spans="1:30" ht="12.75" customHeight="1">
      <c r="A66" s="142"/>
      <c r="B66" s="142"/>
      <c r="C66" s="142"/>
      <c r="D66" s="142"/>
      <c r="E66" s="142"/>
      <c r="F66" s="142"/>
      <c r="G66" s="146"/>
      <c r="H66" s="146"/>
      <c r="I66" s="174"/>
      <c r="J66" s="146"/>
      <c r="K66" s="174"/>
      <c r="L66" s="175"/>
      <c r="M66" s="174"/>
      <c r="N66" s="175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2"/>
      <c r="AD66" s="142"/>
    </row>
    <row r="67" spans="1:30" ht="12.75" customHeight="1">
      <c r="A67" s="142"/>
      <c r="B67" s="142"/>
      <c r="C67" s="142"/>
      <c r="D67" s="142"/>
      <c r="E67" s="142"/>
      <c r="F67" s="142"/>
      <c r="G67" s="146"/>
      <c r="H67" s="146"/>
      <c r="I67" s="174"/>
      <c r="J67" s="146"/>
      <c r="K67" s="174"/>
      <c r="L67" s="175"/>
      <c r="M67" s="174"/>
      <c r="N67" s="175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2"/>
      <c r="AD67" s="142"/>
    </row>
    <row r="68" spans="1:30" ht="12.75" customHeight="1">
      <c r="A68" s="142"/>
      <c r="B68" s="142"/>
      <c r="C68" s="142"/>
      <c r="D68" s="142"/>
      <c r="E68" s="142"/>
      <c r="F68" s="142"/>
      <c r="G68" s="146"/>
      <c r="H68" s="146"/>
      <c r="I68" s="174"/>
      <c r="J68" s="146"/>
      <c r="K68" s="174"/>
      <c r="L68" s="175"/>
      <c r="M68" s="174"/>
      <c r="N68" s="175"/>
      <c r="O68" s="146"/>
      <c r="P68" s="146"/>
      <c r="Q68" s="146"/>
      <c r="R68" s="146"/>
      <c r="S68" s="146"/>
      <c r="T68" s="146"/>
      <c r="U68" s="146"/>
      <c r="V68" s="146"/>
      <c r="W68" s="146"/>
      <c r="X68" s="146"/>
      <c r="Y68" s="146"/>
      <c r="Z68" s="146"/>
      <c r="AA68" s="146"/>
      <c r="AB68" s="146"/>
      <c r="AC68" s="142"/>
      <c r="AD68" s="142"/>
    </row>
    <row r="69" spans="1:30" ht="12.75" customHeight="1">
      <c r="A69" s="142"/>
      <c r="B69" s="142"/>
      <c r="C69" s="142"/>
      <c r="D69" s="142"/>
      <c r="E69" s="142"/>
      <c r="F69" s="142"/>
      <c r="G69" s="146"/>
      <c r="H69" s="146"/>
      <c r="I69" s="174"/>
      <c r="J69" s="146"/>
      <c r="K69" s="174"/>
      <c r="L69" s="175"/>
      <c r="M69" s="174"/>
      <c r="N69" s="175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2"/>
      <c r="AD69" s="142"/>
    </row>
    <row r="70" spans="1:30" ht="12.75" customHeight="1">
      <c r="A70" s="142"/>
      <c r="B70" s="142"/>
      <c r="C70" s="142"/>
      <c r="D70" s="142"/>
      <c r="E70" s="142"/>
      <c r="F70" s="142"/>
      <c r="G70" s="146"/>
      <c r="H70" s="146"/>
      <c r="I70" s="174"/>
      <c r="J70" s="146"/>
      <c r="K70" s="174"/>
      <c r="L70" s="175"/>
      <c r="M70" s="174"/>
      <c r="N70" s="175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2"/>
      <c r="AD70" s="142"/>
    </row>
    <row r="71" spans="1:30" ht="12.75" customHeight="1">
      <c r="A71" s="142"/>
      <c r="B71" s="142"/>
      <c r="C71" s="142"/>
      <c r="D71" s="142"/>
      <c r="E71" s="142"/>
      <c r="F71" s="142"/>
      <c r="G71" s="146"/>
      <c r="H71" s="146"/>
      <c r="I71" s="174"/>
      <c r="J71" s="146"/>
      <c r="K71" s="174"/>
      <c r="L71" s="175"/>
      <c r="M71" s="174"/>
      <c r="N71" s="175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  <c r="AC71" s="142"/>
      <c r="AD71" s="142"/>
    </row>
    <row r="72" spans="1:30" ht="12.75" customHeight="1">
      <c r="A72" s="142"/>
      <c r="B72" s="142"/>
      <c r="C72" s="142"/>
      <c r="D72" s="142"/>
      <c r="E72" s="142"/>
      <c r="F72" s="142"/>
      <c r="G72" s="146"/>
      <c r="H72" s="146"/>
      <c r="I72" s="174"/>
      <c r="J72" s="146"/>
      <c r="K72" s="174"/>
      <c r="L72" s="175"/>
      <c r="M72" s="174"/>
      <c r="N72" s="175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  <c r="AA72" s="146"/>
      <c r="AB72" s="146"/>
      <c r="AC72" s="142"/>
      <c r="AD72" s="142"/>
    </row>
    <row r="73" spans="1:30" ht="12.75" customHeight="1">
      <c r="A73" s="142"/>
      <c r="B73" s="142"/>
      <c r="C73" s="142"/>
      <c r="D73" s="142"/>
      <c r="E73" s="142"/>
      <c r="F73" s="142"/>
      <c r="G73" s="146"/>
      <c r="H73" s="146"/>
      <c r="I73" s="174"/>
      <c r="J73" s="146"/>
      <c r="K73" s="174"/>
      <c r="L73" s="175"/>
      <c r="M73" s="174"/>
      <c r="N73" s="175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2"/>
      <c r="AD73" s="142"/>
    </row>
    <row r="74" spans="1:30" ht="12.75" customHeight="1">
      <c r="A74" s="142"/>
      <c r="B74" s="142"/>
      <c r="C74" s="142"/>
      <c r="D74" s="142"/>
      <c r="E74" s="142"/>
      <c r="F74" s="142"/>
      <c r="G74" s="146"/>
      <c r="H74" s="146"/>
      <c r="I74" s="174"/>
      <c r="J74" s="146"/>
      <c r="K74" s="174"/>
      <c r="L74" s="175"/>
      <c r="M74" s="174"/>
      <c r="N74" s="175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2"/>
      <c r="AD74" s="142"/>
    </row>
    <row r="75" spans="1:30" ht="12.75" customHeight="1">
      <c r="A75" s="142"/>
      <c r="B75" s="142"/>
      <c r="C75" s="142"/>
      <c r="D75" s="142"/>
      <c r="E75" s="142"/>
      <c r="F75" s="142"/>
      <c r="G75" s="146"/>
      <c r="H75" s="146"/>
      <c r="I75" s="174"/>
      <c r="J75" s="146"/>
      <c r="K75" s="174"/>
      <c r="L75" s="175"/>
      <c r="M75" s="174"/>
      <c r="N75" s="175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2"/>
      <c r="AD75" s="142"/>
    </row>
    <row r="76" spans="1:30" ht="12.75" customHeight="1">
      <c r="A76" s="142"/>
      <c r="B76" s="142"/>
      <c r="C76" s="142"/>
      <c r="D76" s="142"/>
      <c r="E76" s="142"/>
      <c r="F76" s="142"/>
      <c r="G76" s="146"/>
      <c r="H76" s="146"/>
      <c r="I76" s="174"/>
      <c r="J76" s="146"/>
      <c r="K76" s="174"/>
      <c r="L76" s="175"/>
      <c r="M76" s="174"/>
      <c r="N76" s="175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2"/>
      <c r="AD76" s="142"/>
    </row>
    <row r="77" spans="1:30" ht="12.75" customHeight="1">
      <c r="A77" s="142"/>
      <c r="B77" s="142"/>
      <c r="C77" s="142"/>
      <c r="D77" s="142"/>
      <c r="E77" s="142"/>
      <c r="F77" s="142"/>
      <c r="G77" s="146"/>
      <c r="H77" s="146"/>
      <c r="I77" s="174"/>
      <c r="J77" s="146"/>
      <c r="K77" s="174"/>
      <c r="L77" s="175"/>
      <c r="M77" s="174"/>
      <c r="N77" s="175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2"/>
      <c r="AD77" s="142"/>
    </row>
    <row r="78" spans="1:30" ht="12.75" customHeight="1">
      <c r="A78" s="142"/>
      <c r="B78" s="142"/>
      <c r="C78" s="142"/>
      <c r="D78" s="142"/>
      <c r="E78" s="142"/>
      <c r="F78" s="142"/>
      <c r="G78" s="146"/>
      <c r="H78" s="146"/>
      <c r="I78" s="174"/>
      <c r="J78" s="146"/>
      <c r="K78" s="174"/>
      <c r="L78" s="175"/>
      <c r="M78" s="174"/>
      <c r="N78" s="175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2"/>
      <c r="AD78" s="142"/>
    </row>
    <row r="79" spans="1:30" ht="12.75" customHeight="1">
      <c r="A79" s="142"/>
      <c r="B79" s="142"/>
      <c r="C79" s="142"/>
      <c r="D79" s="142"/>
      <c r="E79" s="142"/>
      <c r="F79" s="142"/>
      <c r="G79" s="146"/>
      <c r="H79" s="146"/>
      <c r="I79" s="174"/>
      <c r="J79" s="146"/>
      <c r="K79" s="174"/>
      <c r="L79" s="175"/>
      <c r="M79" s="174"/>
      <c r="N79" s="175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2"/>
      <c r="AD79" s="142"/>
    </row>
    <row r="80" spans="1:30" ht="12.75" customHeight="1">
      <c r="A80" s="142"/>
      <c r="B80" s="142"/>
      <c r="C80" s="142"/>
      <c r="D80" s="142"/>
      <c r="E80" s="142"/>
      <c r="F80" s="142"/>
      <c r="G80" s="146"/>
      <c r="H80" s="146"/>
      <c r="I80" s="174"/>
      <c r="J80" s="146"/>
      <c r="K80" s="174"/>
      <c r="L80" s="175"/>
      <c r="M80" s="174"/>
      <c r="N80" s="175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2"/>
      <c r="AD80" s="142"/>
    </row>
    <row r="81" spans="1:30" ht="12.75" customHeight="1">
      <c r="A81" s="142"/>
      <c r="B81" s="142"/>
      <c r="C81" s="142"/>
      <c r="D81" s="142"/>
      <c r="E81" s="142"/>
      <c r="F81" s="142"/>
      <c r="G81" s="146"/>
      <c r="H81" s="146"/>
      <c r="I81" s="174"/>
      <c r="J81" s="146"/>
      <c r="K81" s="174"/>
      <c r="L81" s="175"/>
      <c r="M81" s="174"/>
      <c r="N81" s="175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2"/>
      <c r="AD81" s="142"/>
    </row>
    <row r="82" spans="1:30" ht="12.75" customHeight="1">
      <c r="A82" s="142"/>
      <c r="B82" s="142"/>
      <c r="C82" s="142"/>
      <c r="D82" s="142"/>
      <c r="E82" s="142"/>
      <c r="F82" s="142"/>
      <c r="G82" s="146"/>
      <c r="H82" s="146"/>
      <c r="I82" s="174"/>
      <c r="J82" s="146"/>
      <c r="K82" s="174"/>
      <c r="L82" s="175"/>
      <c r="M82" s="174"/>
      <c r="N82" s="175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2"/>
      <c r="AD82" s="142"/>
    </row>
    <row r="83" spans="1:30" ht="12.75" customHeight="1">
      <c r="A83" s="142"/>
      <c r="B83" s="142"/>
      <c r="C83" s="142"/>
      <c r="D83" s="142"/>
      <c r="E83" s="142"/>
      <c r="F83" s="142"/>
      <c r="G83" s="146"/>
      <c r="H83" s="146"/>
      <c r="I83" s="174"/>
      <c r="J83" s="146"/>
      <c r="K83" s="174"/>
      <c r="L83" s="175"/>
      <c r="M83" s="174"/>
      <c r="N83" s="175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2"/>
      <c r="AD83" s="142"/>
    </row>
    <row r="84" spans="1:30" ht="12.75" customHeight="1">
      <c r="A84" s="142"/>
      <c r="B84" s="142"/>
      <c r="C84" s="142"/>
      <c r="D84" s="142"/>
      <c r="E84" s="142"/>
      <c r="F84" s="142"/>
      <c r="G84" s="146"/>
      <c r="H84" s="146"/>
      <c r="I84" s="174"/>
      <c r="J84" s="146"/>
      <c r="K84" s="174"/>
      <c r="L84" s="175"/>
      <c r="M84" s="174"/>
      <c r="N84" s="175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2"/>
      <c r="AD84" s="142"/>
    </row>
    <row r="85" spans="1:30" ht="12.75" customHeight="1">
      <c r="A85" s="142"/>
      <c r="B85" s="142"/>
      <c r="C85" s="142"/>
      <c r="D85" s="142"/>
      <c r="E85" s="142"/>
      <c r="F85" s="142"/>
      <c r="G85" s="146"/>
      <c r="H85" s="146"/>
      <c r="I85" s="174"/>
      <c r="J85" s="146"/>
      <c r="K85" s="174"/>
      <c r="L85" s="175"/>
      <c r="M85" s="174"/>
      <c r="N85" s="175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2"/>
      <c r="AD85" s="142"/>
    </row>
    <row r="86" spans="1:30" ht="12.75" customHeight="1">
      <c r="A86" s="142"/>
      <c r="B86" s="142"/>
      <c r="C86" s="142"/>
      <c r="D86" s="142"/>
      <c r="E86" s="142"/>
      <c r="F86" s="142"/>
      <c r="G86" s="146"/>
      <c r="H86" s="146"/>
      <c r="I86" s="174"/>
      <c r="J86" s="146"/>
      <c r="K86" s="174"/>
      <c r="L86" s="175"/>
      <c r="M86" s="174"/>
      <c r="N86" s="175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2"/>
      <c r="AD86" s="142"/>
    </row>
    <row r="87" spans="1:30" ht="12.75" customHeight="1">
      <c r="A87" s="142"/>
      <c r="B87" s="142"/>
      <c r="C87" s="142"/>
      <c r="D87" s="142"/>
      <c r="E87" s="142"/>
      <c r="F87" s="142"/>
      <c r="G87" s="146"/>
      <c r="H87" s="146"/>
      <c r="I87" s="174"/>
      <c r="J87" s="146"/>
      <c r="K87" s="174"/>
      <c r="L87" s="175"/>
      <c r="M87" s="174"/>
      <c r="N87" s="175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2"/>
      <c r="AD87" s="142"/>
    </row>
    <row r="88" spans="1:30" ht="12.75" customHeight="1">
      <c r="A88" s="142"/>
      <c r="B88" s="142"/>
      <c r="C88" s="142"/>
      <c r="D88" s="142"/>
      <c r="E88" s="142"/>
      <c r="F88" s="142"/>
      <c r="G88" s="146"/>
      <c r="H88" s="146"/>
      <c r="I88" s="174"/>
      <c r="J88" s="146"/>
      <c r="K88" s="174"/>
      <c r="L88" s="175"/>
      <c r="M88" s="174"/>
      <c r="N88" s="175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2"/>
      <c r="AD88" s="142"/>
    </row>
    <row r="89" spans="1:30" ht="12.75" customHeight="1">
      <c r="A89" s="142"/>
      <c r="B89" s="142"/>
      <c r="C89" s="142"/>
      <c r="D89" s="142"/>
      <c r="E89" s="142"/>
      <c r="F89" s="142"/>
      <c r="G89" s="146"/>
      <c r="H89" s="146"/>
      <c r="I89" s="174"/>
      <c r="J89" s="146"/>
      <c r="K89" s="174"/>
      <c r="L89" s="175"/>
      <c r="M89" s="174"/>
      <c r="N89" s="175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  <c r="AA89" s="146"/>
      <c r="AB89" s="146"/>
      <c r="AC89" s="142"/>
      <c r="AD89" s="142"/>
    </row>
    <row r="90" spans="1:30" ht="12.75" customHeight="1">
      <c r="A90" s="142"/>
      <c r="B90" s="142"/>
      <c r="C90" s="142"/>
      <c r="D90" s="142"/>
      <c r="E90" s="142"/>
      <c r="F90" s="142"/>
      <c r="G90" s="146"/>
      <c r="H90" s="146"/>
      <c r="I90" s="174"/>
      <c r="J90" s="146"/>
      <c r="K90" s="174"/>
      <c r="L90" s="175"/>
      <c r="M90" s="174"/>
      <c r="N90" s="175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  <c r="AA90" s="146"/>
      <c r="AB90" s="146"/>
      <c r="AC90" s="142"/>
      <c r="AD90" s="142"/>
    </row>
    <row r="91" spans="1:30" ht="12.75" customHeight="1">
      <c r="A91" s="142"/>
      <c r="B91" s="142"/>
      <c r="C91" s="142"/>
      <c r="D91" s="142"/>
      <c r="E91" s="142"/>
      <c r="F91" s="142"/>
      <c r="G91" s="146"/>
      <c r="H91" s="146"/>
      <c r="I91" s="174"/>
      <c r="J91" s="146"/>
      <c r="K91" s="174"/>
      <c r="L91" s="175"/>
      <c r="M91" s="174"/>
      <c r="N91" s="175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2"/>
      <c r="AD91" s="142"/>
    </row>
    <row r="92" spans="1:30" ht="12.75" customHeight="1">
      <c r="A92" s="142"/>
      <c r="B92" s="142"/>
      <c r="C92" s="142"/>
      <c r="D92" s="142"/>
      <c r="E92" s="142"/>
      <c r="F92" s="142"/>
      <c r="G92" s="146"/>
      <c r="H92" s="146"/>
      <c r="I92" s="174"/>
      <c r="J92" s="146"/>
      <c r="K92" s="174"/>
      <c r="L92" s="175"/>
      <c r="M92" s="174"/>
      <c r="N92" s="175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2"/>
      <c r="AD92" s="142"/>
    </row>
    <row r="93" spans="1:30" ht="12.75" customHeight="1">
      <c r="A93" s="142"/>
      <c r="B93" s="142"/>
      <c r="C93" s="142"/>
      <c r="D93" s="142"/>
      <c r="E93" s="142"/>
      <c r="F93" s="142"/>
      <c r="G93" s="146"/>
      <c r="H93" s="146"/>
      <c r="I93" s="174"/>
      <c r="J93" s="146"/>
      <c r="K93" s="174"/>
      <c r="L93" s="175"/>
      <c r="M93" s="174"/>
      <c r="N93" s="175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2"/>
      <c r="AD93" s="142"/>
    </row>
    <row r="94" spans="1:30" ht="12.75" customHeight="1">
      <c r="A94" s="142"/>
      <c r="B94" s="142"/>
      <c r="C94" s="142"/>
      <c r="D94" s="142"/>
      <c r="E94" s="142"/>
      <c r="F94" s="142"/>
      <c r="G94" s="146"/>
      <c r="H94" s="146"/>
      <c r="I94" s="174"/>
      <c r="J94" s="146"/>
      <c r="K94" s="174"/>
      <c r="L94" s="175"/>
      <c r="M94" s="174"/>
      <c r="N94" s="175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2"/>
      <c r="AD94" s="142"/>
    </row>
    <row r="95" spans="1:30" ht="12.75" customHeight="1">
      <c r="A95" s="142"/>
      <c r="B95" s="142"/>
      <c r="C95" s="142"/>
      <c r="D95" s="142"/>
      <c r="E95" s="142"/>
      <c r="F95" s="142"/>
      <c r="G95" s="146"/>
      <c r="H95" s="146"/>
      <c r="I95" s="174"/>
      <c r="J95" s="146"/>
      <c r="K95" s="174"/>
      <c r="L95" s="175"/>
      <c r="M95" s="174"/>
      <c r="N95" s="175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2"/>
      <c r="AD95" s="142"/>
    </row>
    <row r="96" spans="1:30" ht="12.75" customHeight="1">
      <c r="A96" s="142"/>
      <c r="B96" s="142"/>
      <c r="C96" s="142"/>
      <c r="D96" s="142"/>
      <c r="E96" s="142"/>
      <c r="F96" s="142"/>
      <c r="G96" s="146"/>
      <c r="H96" s="146"/>
      <c r="I96" s="174"/>
      <c r="J96" s="146"/>
      <c r="K96" s="174"/>
      <c r="L96" s="175"/>
      <c r="M96" s="174"/>
      <c r="N96" s="175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2"/>
      <c r="AD96" s="142"/>
    </row>
    <row r="97" spans="1:30" ht="12.75" customHeight="1">
      <c r="A97" s="142"/>
      <c r="B97" s="142"/>
      <c r="C97" s="142"/>
      <c r="D97" s="142"/>
      <c r="E97" s="142"/>
      <c r="F97" s="142"/>
      <c r="G97" s="146"/>
      <c r="H97" s="146"/>
      <c r="I97" s="174"/>
      <c r="J97" s="146"/>
      <c r="K97" s="174"/>
      <c r="L97" s="175"/>
      <c r="M97" s="174"/>
      <c r="N97" s="175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2"/>
      <c r="AD97" s="142"/>
    </row>
    <row r="98" spans="1:30" ht="12.75" customHeight="1">
      <c r="A98" s="142"/>
      <c r="B98" s="142"/>
      <c r="C98" s="142"/>
      <c r="D98" s="142"/>
      <c r="E98" s="142"/>
      <c r="F98" s="142"/>
      <c r="G98" s="146"/>
      <c r="H98" s="146"/>
      <c r="I98" s="174"/>
      <c r="J98" s="146"/>
      <c r="K98" s="174"/>
      <c r="L98" s="175"/>
      <c r="M98" s="174"/>
      <c r="N98" s="175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2"/>
      <c r="AD98" s="142"/>
    </row>
    <row r="99" spans="1:30" ht="12.75" customHeight="1">
      <c r="A99" s="142"/>
      <c r="B99" s="142"/>
      <c r="C99" s="142"/>
      <c r="D99" s="142"/>
      <c r="E99" s="142"/>
      <c r="F99" s="142"/>
      <c r="G99" s="146"/>
      <c r="H99" s="146"/>
      <c r="I99" s="174"/>
      <c r="J99" s="146"/>
      <c r="K99" s="174"/>
      <c r="L99" s="175"/>
      <c r="M99" s="174"/>
      <c r="N99" s="175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2"/>
      <c r="AD99" s="142"/>
    </row>
    <row r="100" spans="1:30" ht="12.75" customHeight="1">
      <c r="A100" s="142"/>
      <c r="B100" s="142"/>
      <c r="C100" s="142"/>
      <c r="D100" s="142"/>
      <c r="E100" s="142"/>
      <c r="F100" s="142"/>
      <c r="G100" s="146"/>
      <c r="H100" s="146"/>
      <c r="I100" s="174"/>
      <c r="J100" s="146"/>
      <c r="K100" s="174"/>
      <c r="L100" s="175"/>
      <c r="M100" s="174"/>
      <c r="N100" s="175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2"/>
      <c r="AD100" s="142"/>
    </row>
    <row r="101" spans="1:30" ht="12.75" customHeight="1">
      <c r="A101" s="142"/>
      <c r="B101" s="142"/>
      <c r="C101" s="142"/>
      <c r="D101" s="142"/>
      <c r="E101" s="142"/>
      <c r="F101" s="142"/>
      <c r="G101" s="146"/>
      <c r="H101" s="146"/>
      <c r="I101" s="174"/>
      <c r="J101" s="146"/>
      <c r="K101" s="174"/>
      <c r="L101" s="175"/>
      <c r="M101" s="174"/>
      <c r="N101" s="175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2"/>
      <c r="AD101" s="142"/>
    </row>
    <row r="102" spans="1:30" ht="12.75" customHeight="1">
      <c r="A102" s="142"/>
      <c r="B102" s="142"/>
      <c r="C102" s="142"/>
      <c r="D102" s="142"/>
      <c r="E102" s="142"/>
      <c r="F102" s="142"/>
      <c r="G102" s="146"/>
      <c r="H102" s="146"/>
      <c r="I102" s="174"/>
      <c r="J102" s="146"/>
      <c r="K102" s="174"/>
      <c r="L102" s="175"/>
      <c r="M102" s="174"/>
      <c r="N102" s="175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  <c r="AA102" s="146"/>
      <c r="AB102" s="146"/>
      <c r="AC102" s="142"/>
      <c r="AD102" s="142"/>
    </row>
    <row r="103" spans="1:30" ht="12.75" customHeight="1">
      <c r="A103" s="142"/>
      <c r="B103" s="142"/>
      <c r="C103" s="142"/>
      <c r="D103" s="142"/>
      <c r="E103" s="142"/>
      <c r="F103" s="142"/>
      <c r="G103" s="146"/>
      <c r="H103" s="146"/>
      <c r="I103" s="174"/>
      <c r="J103" s="146"/>
      <c r="K103" s="174"/>
      <c r="L103" s="175"/>
      <c r="M103" s="174"/>
      <c r="N103" s="175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2"/>
      <c r="AD103" s="142"/>
    </row>
    <row r="104" spans="1:30" ht="12.75" customHeight="1">
      <c r="A104" s="142"/>
      <c r="B104" s="142"/>
      <c r="C104" s="142"/>
      <c r="D104" s="142"/>
      <c r="E104" s="142"/>
      <c r="F104" s="142"/>
      <c r="G104" s="146"/>
      <c r="H104" s="146"/>
      <c r="I104" s="174"/>
      <c r="J104" s="146"/>
      <c r="K104" s="174"/>
      <c r="L104" s="175"/>
      <c r="M104" s="174"/>
      <c r="N104" s="175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2"/>
      <c r="AD104" s="142"/>
    </row>
    <row r="105" spans="1:30" ht="12.75" customHeight="1">
      <c r="A105" s="142"/>
      <c r="B105" s="142"/>
      <c r="C105" s="142"/>
      <c r="D105" s="142"/>
      <c r="E105" s="142"/>
      <c r="F105" s="142"/>
      <c r="G105" s="146"/>
      <c r="H105" s="146"/>
      <c r="I105" s="174"/>
      <c r="J105" s="146"/>
      <c r="K105" s="174"/>
      <c r="L105" s="175"/>
      <c r="M105" s="174"/>
      <c r="N105" s="175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2"/>
      <c r="AD105" s="142"/>
    </row>
    <row r="106" spans="1:30" ht="12.75" customHeight="1">
      <c r="A106" s="142"/>
      <c r="B106" s="142"/>
      <c r="C106" s="142"/>
      <c r="D106" s="142"/>
      <c r="E106" s="142"/>
      <c r="F106" s="142"/>
      <c r="G106" s="146"/>
      <c r="H106" s="146"/>
      <c r="I106" s="174"/>
      <c r="J106" s="146"/>
      <c r="K106" s="174"/>
      <c r="L106" s="175"/>
      <c r="M106" s="174"/>
      <c r="N106" s="175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2"/>
      <c r="AD106" s="142"/>
    </row>
    <row r="107" spans="1:30" ht="12.75" customHeight="1">
      <c r="A107" s="142"/>
      <c r="B107" s="142"/>
      <c r="C107" s="142"/>
      <c r="D107" s="142"/>
      <c r="E107" s="142"/>
      <c r="F107" s="142"/>
      <c r="G107" s="146"/>
      <c r="H107" s="146"/>
      <c r="I107" s="174"/>
      <c r="J107" s="146"/>
      <c r="K107" s="174"/>
      <c r="L107" s="175"/>
      <c r="M107" s="174"/>
      <c r="N107" s="175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2"/>
      <c r="AD107" s="142"/>
    </row>
    <row r="108" spans="1:30" ht="12.75" customHeight="1">
      <c r="A108" s="142"/>
      <c r="B108" s="142"/>
      <c r="C108" s="142"/>
      <c r="D108" s="142"/>
      <c r="E108" s="142"/>
      <c r="F108" s="142"/>
      <c r="G108" s="146"/>
      <c r="H108" s="146"/>
      <c r="I108" s="174"/>
      <c r="J108" s="146"/>
      <c r="K108" s="174"/>
      <c r="L108" s="175"/>
      <c r="M108" s="174"/>
      <c r="N108" s="175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2"/>
      <c r="AD108" s="142"/>
    </row>
    <row r="109" spans="1:30" ht="12.75" customHeight="1">
      <c r="A109" s="142"/>
      <c r="B109" s="142"/>
      <c r="C109" s="142"/>
      <c r="D109" s="142"/>
      <c r="E109" s="142"/>
      <c r="F109" s="142"/>
      <c r="G109" s="146"/>
      <c r="H109" s="146"/>
      <c r="I109" s="174"/>
      <c r="J109" s="146"/>
      <c r="K109" s="174"/>
      <c r="L109" s="175"/>
      <c r="M109" s="174"/>
      <c r="N109" s="175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2"/>
      <c r="AD109" s="142"/>
    </row>
    <row r="110" spans="1:30" ht="12.75" customHeight="1">
      <c r="A110" s="142"/>
      <c r="B110" s="142"/>
      <c r="C110" s="142"/>
      <c r="D110" s="142"/>
      <c r="E110" s="142"/>
      <c r="F110" s="142"/>
      <c r="G110" s="146"/>
      <c r="H110" s="146"/>
      <c r="I110" s="174"/>
      <c r="J110" s="146"/>
      <c r="K110" s="174"/>
      <c r="L110" s="175"/>
      <c r="M110" s="174"/>
      <c r="N110" s="175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2"/>
      <c r="AD110" s="142"/>
    </row>
    <row r="111" spans="1:30" ht="12.75" customHeight="1">
      <c r="A111" s="142"/>
      <c r="B111" s="142"/>
      <c r="C111" s="142"/>
      <c r="D111" s="142"/>
      <c r="E111" s="142"/>
      <c r="F111" s="142"/>
      <c r="G111" s="146"/>
      <c r="H111" s="146"/>
      <c r="I111" s="174"/>
      <c r="J111" s="146"/>
      <c r="K111" s="174"/>
      <c r="L111" s="175"/>
      <c r="M111" s="174"/>
      <c r="N111" s="175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2"/>
      <c r="AD111" s="142"/>
    </row>
    <row r="112" spans="1:30" ht="12.75" customHeight="1">
      <c r="A112" s="142"/>
      <c r="B112" s="142"/>
      <c r="C112" s="142"/>
      <c r="D112" s="142"/>
      <c r="E112" s="142"/>
      <c r="F112" s="142"/>
      <c r="G112" s="146"/>
      <c r="H112" s="146"/>
      <c r="I112" s="174"/>
      <c r="J112" s="146"/>
      <c r="K112" s="174"/>
      <c r="L112" s="175"/>
      <c r="M112" s="174"/>
      <c r="N112" s="175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2"/>
      <c r="AD112" s="142"/>
    </row>
    <row r="113" spans="1:30" ht="12.75" customHeight="1">
      <c r="A113" s="142"/>
      <c r="B113" s="142"/>
      <c r="C113" s="142"/>
      <c r="D113" s="142"/>
      <c r="E113" s="142"/>
      <c r="F113" s="142"/>
      <c r="G113" s="146"/>
      <c r="H113" s="146"/>
      <c r="I113" s="174"/>
      <c r="J113" s="146"/>
      <c r="K113" s="174"/>
      <c r="L113" s="175"/>
      <c r="M113" s="174"/>
      <c r="N113" s="175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2"/>
      <c r="AD113" s="142"/>
    </row>
    <row r="114" spans="1:30" ht="12.75" customHeight="1">
      <c r="A114" s="142"/>
      <c r="B114" s="142"/>
      <c r="C114" s="142"/>
      <c r="D114" s="142"/>
      <c r="E114" s="142"/>
      <c r="F114" s="142"/>
      <c r="G114" s="146"/>
      <c r="H114" s="146"/>
      <c r="I114" s="174"/>
      <c r="J114" s="146"/>
      <c r="K114" s="174"/>
      <c r="L114" s="175"/>
      <c r="M114" s="174"/>
      <c r="N114" s="175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2"/>
      <c r="AD114" s="142"/>
    </row>
    <row r="115" spans="1:30" ht="12.75" customHeight="1">
      <c r="A115" s="142"/>
      <c r="B115" s="142"/>
      <c r="C115" s="142"/>
      <c r="D115" s="142"/>
      <c r="E115" s="142"/>
      <c r="F115" s="142"/>
      <c r="G115" s="146"/>
      <c r="H115" s="146"/>
      <c r="I115" s="174"/>
      <c r="J115" s="146"/>
      <c r="K115" s="174"/>
      <c r="L115" s="175"/>
      <c r="M115" s="174"/>
      <c r="N115" s="175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2"/>
      <c r="AD115" s="142"/>
    </row>
    <row r="116" spans="1:30" ht="12.75" customHeight="1">
      <c r="A116" s="142"/>
      <c r="B116" s="142"/>
      <c r="C116" s="142"/>
      <c r="D116" s="142"/>
      <c r="E116" s="142"/>
      <c r="F116" s="142"/>
      <c r="G116" s="146"/>
      <c r="H116" s="146"/>
      <c r="I116" s="174"/>
      <c r="J116" s="146"/>
      <c r="K116" s="174"/>
      <c r="L116" s="175"/>
      <c r="M116" s="174"/>
      <c r="N116" s="175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2"/>
      <c r="AD116" s="142"/>
    </row>
    <row r="117" spans="1:30" ht="12.75" customHeight="1">
      <c r="A117" s="142"/>
      <c r="B117" s="142"/>
      <c r="C117" s="142"/>
      <c r="D117" s="142"/>
      <c r="E117" s="142"/>
      <c r="F117" s="142"/>
      <c r="G117" s="146"/>
      <c r="H117" s="146"/>
      <c r="I117" s="174"/>
      <c r="J117" s="146"/>
      <c r="K117" s="174"/>
      <c r="L117" s="175"/>
      <c r="M117" s="174"/>
      <c r="N117" s="175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2"/>
      <c r="AD117" s="142"/>
    </row>
    <row r="118" spans="1:30" ht="12.75" customHeight="1">
      <c r="A118" s="142"/>
      <c r="B118" s="142"/>
      <c r="C118" s="142"/>
      <c r="D118" s="142"/>
      <c r="E118" s="142"/>
      <c r="F118" s="142"/>
      <c r="G118" s="146"/>
      <c r="H118" s="146"/>
      <c r="I118" s="174"/>
      <c r="J118" s="146"/>
      <c r="K118" s="174"/>
      <c r="L118" s="175"/>
      <c r="M118" s="174"/>
      <c r="N118" s="175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2"/>
      <c r="AD118" s="142"/>
    </row>
    <row r="119" spans="1:30" ht="12.75" customHeight="1">
      <c r="A119" s="142"/>
      <c r="B119" s="142"/>
      <c r="C119" s="142"/>
      <c r="D119" s="142"/>
      <c r="E119" s="142"/>
      <c r="F119" s="142"/>
      <c r="G119" s="146"/>
      <c r="H119" s="146"/>
      <c r="I119" s="174"/>
      <c r="J119" s="146"/>
      <c r="K119" s="174"/>
      <c r="L119" s="175"/>
      <c r="M119" s="174"/>
      <c r="N119" s="175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2"/>
      <c r="AD119" s="142"/>
    </row>
    <row r="120" spans="1:30" ht="12.75" customHeight="1">
      <c r="A120" s="142"/>
      <c r="B120" s="142"/>
      <c r="C120" s="142"/>
      <c r="D120" s="142"/>
      <c r="E120" s="142"/>
      <c r="F120" s="142"/>
      <c r="G120" s="146"/>
      <c r="H120" s="146"/>
      <c r="I120" s="174"/>
      <c r="J120" s="146"/>
      <c r="K120" s="174"/>
      <c r="L120" s="175"/>
      <c r="M120" s="174"/>
      <c r="N120" s="175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2"/>
      <c r="AD120" s="142"/>
    </row>
    <row r="121" spans="1:30" ht="12.75" customHeight="1">
      <c r="A121" s="142"/>
      <c r="B121" s="142"/>
      <c r="C121" s="142"/>
      <c r="D121" s="142"/>
      <c r="E121" s="142"/>
      <c r="F121" s="142"/>
      <c r="G121" s="146"/>
      <c r="H121" s="146"/>
      <c r="I121" s="174"/>
      <c r="J121" s="146"/>
      <c r="K121" s="174"/>
      <c r="L121" s="175"/>
      <c r="M121" s="174"/>
      <c r="N121" s="175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2"/>
      <c r="AD121" s="142"/>
    </row>
    <row r="122" spans="1:30" ht="12.75" customHeight="1">
      <c r="A122" s="142"/>
      <c r="B122" s="142"/>
      <c r="C122" s="142"/>
      <c r="D122" s="142"/>
      <c r="E122" s="142"/>
      <c r="F122" s="142"/>
      <c r="G122" s="146"/>
      <c r="H122" s="146"/>
      <c r="I122" s="174"/>
      <c r="J122" s="146"/>
      <c r="K122" s="174"/>
      <c r="L122" s="175"/>
      <c r="M122" s="174"/>
      <c r="N122" s="175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2"/>
      <c r="AD122" s="142"/>
    </row>
    <row r="123" spans="1:30" ht="12.75" customHeight="1">
      <c r="A123" s="142"/>
      <c r="B123" s="142"/>
      <c r="C123" s="142"/>
      <c r="D123" s="142"/>
      <c r="E123" s="142"/>
      <c r="F123" s="142"/>
      <c r="G123" s="146"/>
      <c r="H123" s="146"/>
      <c r="I123" s="174"/>
      <c r="J123" s="146"/>
      <c r="K123" s="174"/>
      <c r="L123" s="175"/>
      <c r="M123" s="174"/>
      <c r="N123" s="175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2"/>
      <c r="AD123" s="142"/>
    </row>
    <row r="124" spans="1:30" ht="12.75" customHeight="1">
      <c r="A124" s="142"/>
      <c r="B124" s="142"/>
      <c r="C124" s="142"/>
      <c r="D124" s="142"/>
      <c r="E124" s="142"/>
      <c r="F124" s="142"/>
      <c r="G124" s="146"/>
      <c r="H124" s="146"/>
      <c r="I124" s="174"/>
      <c r="J124" s="146"/>
      <c r="K124" s="174"/>
      <c r="L124" s="175"/>
      <c r="M124" s="174"/>
      <c r="N124" s="175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2"/>
      <c r="AD124" s="142"/>
    </row>
    <row r="125" spans="1:30" ht="12.75" customHeight="1">
      <c r="A125" s="142"/>
      <c r="B125" s="142"/>
      <c r="C125" s="142"/>
      <c r="D125" s="142"/>
      <c r="E125" s="142"/>
      <c r="F125" s="142"/>
      <c r="G125" s="146"/>
      <c r="H125" s="146"/>
      <c r="I125" s="174"/>
      <c r="J125" s="146"/>
      <c r="K125" s="174"/>
      <c r="L125" s="175"/>
      <c r="M125" s="174"/>
      <c r="N125" s="175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2"/>
      <c r="AD125" s="142"/>
    </row>
    <row r="126" spans="1:30" ht="12.75" customHeight="1">
      <c r="A126" s="142"/>
      <c r="B126" s="142"/>
      <c r="C126" s="142"/>
      <c r="D126" s="142"/>
      <c r="E126" s="142"/>
      <c r="F126" s="142"/>
      <c r="G126" s="146"/>
      <c r="H126" s="146"/>
      <c r="I126" s="174"/>
      <c r="J126" s="146"/>
      <c r="K126" s="174"/>
      <c r="L126" s="175"/>
      <c r="M126" s="174"/>
      <c r="N126" s="175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2"/>
      <c r="AD126" s="142"/>
    </row>
    <row r="127" spans="1:30" ht="12.75" customHeight="1">
      <c r="A127" s="142"/>
      <c r="B127" s="142"/>
      <c r="C127" s="142"/>
      <c r="D127" s="142"/>
      <c r="E127" s="142"/>
      <c r="F127" s="142"/>
      <c r="G127" s="146"/>
      <c r="H127" s="146"/>
      <c r="I127" s="174"/>
      <c r="J127" s="146"/>
      <c r="K127" s="174"/>
      <c r="L127" s="175"/>
      <c r="M127" s="174"/>
      <c r="N127" s="175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2"/>
      <c r="AD127" s="142"/>
    </row>
    <row r="128" spans="1:30" ht="12.75" customHeight="1">
      <c r="A128" s="142"/>
      <c r="B128" s="142"/>
      <c r="C128" s="142"/>
      <c r="D128" s="142"/>
      <c r="E128" s="142"/>
      <c r="F128" s="142"/>
      <c r="G128" s="146"/>
      <c r="H128" s="146"/>
      <c r="I128" s="174"/>
      <c r="J128" s="146"/>
      <c r="K128" s="174"/>
      <c r="L128" s="175"/>
      <c r="M128" s="174"/>
      <c r="N128" s="175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  <c r="AA128" s="146"/>
      <c r="AB128" s="146"/>
      <c r="AC128" s="142"/>
      <c r="AD128" s="142"/>
    </row>
    <row r="129" spans="1:30" ht="12.75" customHeight="1">
      <c r="A129" s="142"/>
      <c r="B129" s="142"/>
      <c r="C129" s="142"/>
      <c r="D129" s="142"/>
      <c r="E129" s="142"/>
      <c r="F129" s="142"/>
      <c r="G129" s="146"/>
      <c r="H129" s="146"/>
      <c r="I129" s="174"/>
      <c r="J129" s="146"/>
      <c r="K129" s="174"/>
      <c r="L129" s="175"/>
      <c r="M129" s="174"/>
      <c r="N129" s="175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  <c r="AA129" s="146"/>
      <c r="AB129" s="146"/>
      <c r="AC129" s="142"/>
      <c r="AD129" s="142"/>
    </row>
    <row r="130" spans="1:30" ht="12.75" customHeight="1">
      <c r="A130" s="142"/>
      <c r="B130" s="142"/>
      <c r="C130" s="142"/>
      <c r="D130" s="142"/>
      <c r="E130" s="142"/>
      <c r="F130" s="142"/>
      <c r="G130" s="146"/>
      <c r="H130" s="146"/>
      <c r="I130" s="174"/>
      <c r="J130" s="146"/>
      <c r="K130" s="174"/>
      <c r="L130" s="175"/>
      <c r="M130" s="174"/>
      <c r="N130" s="175"/>
      <c r="O130" s="146"/>
      <c r="P130" s="146"/>
      <c r="Q130" s="146"/>
      <c r="R130" s="146"/>
      <c r="S130" s="146"/>
      <c r="T130" s="146"/>
      <c r="U130" s="146"/>
      <c r="V130" s="146"/>
      <c r="W130" s="146"/>
      <c r="X130" s="146"/>
      <c r="Y130" s="146"/>
      <c r="Z130" s="146"/>
      <c r="AA130" s="146"/>
      <c r="AB130" s="146"/>
      <c r="AC130" s="142"/>
      <c r="AD130" s="142"/>
    </row>
    <row r="131" spans="1:30" ht="12.75" customHeight="1">
      <c r="A131" s="142"/>
      <c r="B131" s="142"/>
      <c r="C131" s="142"/>
      <c r="D131" s="142"/>
      <c r="E131" s="142"/>
      <c r="F131" s="142"/>
      <c r="G131" s="146"/>
      <c r="H131" s="146"/>
      <c r="I131" s="174"/>
      <c r="J131" s="146"/>
      <c r="K131" s="174"/>
      <c r="L131" s="175"/>
      <c r="M131" s="174"/>
      <c r="N131" s="175"/>
      <c r="O131" s="146"/>
      <c r="P131" s="146"/>
      <c r="Q131" s="146"/>
      <c r="R131" s="146"/>
      <c r="S131" s="146"/>
      <c r="T131" s="146"/>
      <c r="U131" s="146"/>
      <c r="V131" s="146"/>
      <c r="W131" s="146"/>
      <c r="X131" s="146"/>
      <c r="Y131" s="146"/>
      <c r="Z131" s="146"/>
      <c r="AA131" s="146"/>
      <c r="AB131" s="146"/>
      <c r="AC131" s="142"/>
      <c r="AD131" s="142"/>
    </row>
    <row r="132" spans="1:30" ht="12.75" customHeight="1">
      <c r="A132" s="142"/>
      <c r="B132" s="142"/>
      <c r="C132" s="142"/>
      <c r="D132" s="142"/>
      <c r="E132" s="142"/>
      <c r="F132" s="142"/>
      <c r="G132" s="146"/>
      <c r="H132" s="146"/>
      <c r="I132" s="174"/>
      <c r="J132" s="146"/>
      <c r="K132" s="174"/>
      <c r="L132" s="175"/>
      <c r="M132" s="174"/>
      <c r="N132" s="175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2"/>
      <c r="AD132" s="142"/>
    </row>
    <row r="133" spans="1:30" ht="12.75" customHeight="1">
      <c r="A133" s="142"/>
      <c r="B133" s="142"/>
      <c r="C133" s="142"/>
      <c r="D133" s="142"/>
      <c r="E133" s="142"/>
      <c r="F133" s="142"/>
      <c r="G133" s="146"/>
      <c r="H133" s="146"/>
      <c r="I133" s="174"/>
      <c r="J133" s="146"/>
      <c r="K133" s="174"/>
      <c r="L133" s="175"/>
      <c r="M133" s="174"/>
      <c r="N133" s="175"/>
      <c r="O133" s="146"/>
      <c r="P133" s="146"/>
      <c r="Q133" s="146"/>
      <c r="R133" s="146"/>
      <c r="S133" s="146"/>
      <c r="T133" s="146"/>
      <c r="U133" s="146"/>
      <c r="V133" s="146"/>
      <c r="W133" s="146"/>
      <c r="X133" s="146"/>
      <c r="Y133" s="146"/>
      <c r="Z133" s="146"/>
      <c r="AA133" s="146"/>
      <c r="AB133" s="146"/>
      <c r="AC133" s="142"/>
      <c r="AD133" s="142"/>
    </row>
    <row r="134" spans="1:30" ht="12.75" customHeight="1">
      <c r="A134" s="142"/>
      <c r="B134" s="142"/>
      <c r="C134" s="142"/>
      <c r="D134" s="142"/>
      <c r="E134" s="142"/>
      <c r="F134" s="142"/>
      <c r="G134" s="146"/>
      <c r="H134" s="146"/>
      <c r="I134" s="174"/>
      <c r="J134" s="146"/>
      <c r="K134" s="174"/>
      <c r="L134" s="175"/>
      <c r="M134" s="174"/>
      <c r="N134" s="175"/>
      <c r="O134" s="146"/>
      <c r="P134" s="146"/>
      <c r="Q134" s="146"/>
      <c r="R134" s="146"/>
      <c r="S134" s="146"/>
      <c r="T134" s="146"/>
      <c r="U134" s="146"/>
      <c r="V134" s="146"/>
      <c r="W134" s="146"/>
      <c r="X134" s="146"/>
      <c r="Y134" s="146"/>
      <c r="Z134" s="146"/>
      <c r="AA134" s="146"/>
      <c r="AB134" s="146"/>
      <c r="AC134" s="142"/>
      <c r="AD134" s="142"/>
    </row>
    <row r="135" spans="1:30" ht="12.75" customHeight="1">
      <c r="A135" s="142"/>
      <c r="B135" s="142"/>
      <c r="C135" s="142"/>
      <c r="D135" s="142"/>
      <c r="E135" s="142"/>
      <c r="F135" s="142"/>
      <c r="G135" s="146"/>
      <c r="H135" s="146"/>
      <c r="I135" s="174"/>
      <c r="J135" s="146"/>
      <c r="K135" s="174"/>
      <c r="L135" s="175"/>
      <c r="M135" s="174"/>
      <c r="N135" s="175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  <c r="AA135" s="146"/>
      <c r="AB135" s="146"/>
      <c r="AC135" s="142"/>
      <c r="AD135" s="142"/>
    </row>
    <row r="136" spans="1:30" ht="12.75" customHeight="1">
      <c r="A136" s="142"/>
      <c r="B136" s="142"/>
      <c r="C136" s="142"/>
      <c r="D136" s="142"/>
      <c r="E136" s="142"/>
      <c r="F136" s="142"/>
      <c r="G136" s="146"/>
      <c r="H136" s="146"/>
      <c r="I136" s="174"/>
      <c r="J136" s="146"/>
      <c r="K136" s="174"/>
      <c r="L136" s="175"/>
      <c r="M136" s="174"/>
      <c r="N136" s="175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  <c r="AA136" s="146"/>
      <c r="AB136" s="146"/>
      <c r="AC136" s="142"/>
      <c r="AD136" s="142"/>
    </row>
    <row r="137" spans="1:30" ht="12.75" customHeight="1">
      <c r="A137" s="142"/>
      <c r="B137" s="142"/>
      <c r="C137" s="142"/>
      <c r="D137" s="142"/>
      <c r="E137" s="142"/>
      <c r="F137" s="142"/>
      <c r="G137" s="146"/>
      <c r="H137" s="146"/>
      <c r="I137" s="174"/>
      <c r="J137" s="146"/>
      <c r="K137" s="174"/>
      <c r="L137" s="175"/>
      <c r="M137" s="174"/>
      <c r="N137" s="175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  <c r="AA137" s="146"/>
      <c r="AB137" s="146"/>
      <c r="AC137" s="142"/>
      <c r="AD137" s="142"/>
    </row>
    <row r="138" spans="1:30" ht="12.75" customHeight="1">
      <c r="A138" s="142"/>
      <c r="B138" s="142"/>
      <c r="C138" s="142"/>
      <c r="D138" s="142"/>
      <c r="E138" s="142"/>
      <c r="F138" s="142"/>
      <c r="G138" s="146"/>
      <c r="H138" s="146"/>
      <c r="I138" s="174"/>
      <c r="J138" s="146"/>
      <c r="K138" s="174"/>
      <c r="L138" s="175"/>
      <c r="M138" s="174"/>
      <c r="N138" s="175"/>
      <c r="O138" s="146"/>
      <c r="P138" s="146"/>
      <c r="Q138" s="146"/>
      <c r="R138" s="146"/>
      <c r="S138" s="146"/>
      <c r="T138" s="146"/>
      <c r="U138" s="146"/>
      <c r="V138" s="146"/>
      <c r="W138" s="146"/>
      <c r="X138" s="146"/>
      <c r="Y138" s="146"/>
      <c r="Z138" s="146"/>
      <c r="AA138" s="146"/>
      <c r="AB138" s="146"/>
      <c r="AC138" s="142"/>
      <c r="AD138" s="142"/>
    </row>
    <row r="139" spans="1:30" ht="12.75" customHeight="1">
      <c r="A139" s="142"/>
      <c r="B139" s="142"/>
      <c r="C139" s="142"/>
      <c r="D139" s="142"/>
      <c r="E139" s="142"/>
      <c r="F139" s="142"/>
      <c r="G139" s="146"/>
      <c r="H139" s="146"/>
      <c r="I139" s="174"/>
      <c r="J139" s="146"/>
      <c r="K139" s="174"/>
      <c r="L139" s="175"/>
      <c r="M139" s="174"/>
      <c r="N139" s="175"/>
      <c r="O139" s="146"/>
      <c r="P139" s="146"/>
      <c r="Q139" s="146"/>
      <c r="R139" s="146"/>
      <c r="S139" s="146"/>
      <c r="T139" s="146"/>
      <c r="U139" s="146"/>
      <c r="V139" s="146"/>
      <c r="W139" s="146"/>
      <c r="X139" s="146"/>
      <c r="Y139" s="146"/>
      <c r="Z139" s="146"/>
      <c r="AA139" s="146"/>
      <c r="AB139" s="146"/>
      <c r="AC139" s="142"/>
      <c r="AD139" s="142"/>
    </row>
    <row r="140" spans="1:30" ht="12.75" customHeight="1">
      <c r="A140" s="142"/>
      <c r="B140" s="142"/>
      <c r="C140" s="142"/>
      <c r="D140" s="142"/>
      <c r="E140" s="142"/>
      <c r="F140" s="142"/>
      <c r="G140" s="146"/>
      <c r="H140" s="146"/>
      <c r="I140" s="174"/>
      <c r="J140" s="146"/>
      <c r="K140" s="174"/>
      <c r="L140" s="175"/>
      <c r="M140" s="174"/>
      <c r="N140" s="175"/>
      <c r="O140" s="146"/>
      <c r="P140" s="146"/>
      <c r="Q140" s="146"/>
      <c r="R140" s="146"/>
      <c r="S140" s="146"/>
      <c r="T140" s="146"/>
      <c r="U140" s="146"/>
      <c r="V140" s="146"/>
      <c r="W140" s="146"/>
      <c r="X140" s="146"/>
      <c r="Y140" s="146"/>
      <c r="Z140" s="146"/>
      <c r="AA140" s="146"/>
      <c r="AB140" s="146"/>
      <c r="AC140" s="142"/>
      <c r="AD140" s="142"/>
    </row>
    <row r="141" spans="1:30" ht="12.75" customHeight="1">
      <c r="A141" s="142"/>
      <c r="B141" s="142"/>
      <c r="C141" s="142"/>
      <c r="D141" s="142"/>
      <c r="E141" s="142"/>
      <c r="F141" s="142"/>
      <c r="G141" s="146"/>
      <c r="H141" s="146"/>
      <c r="I141" s="174"/>
      <c r="J141" s="146"/>
      <c r="K141" s="174"/>
      <c r="L141" s="175"/>
      <c r="M141" s="174"/>
      <c r="N141" s="175"/>
      <c r="O141" s="146"/>
      <c r="P141" s="146"/>
      <c r="Q141" s="146"/>
      <c r="R141" s="146"/>
      <c r="S141" s="146"/>
      <c r="T141" s="146"/>
      <c r="U141" s="146"/>
      <c r="V141" s="146"/>
      <c r="W141" s="146"/>
      <c r="X141" s="146"/>
      <c r="Y141" s="146"/>
      <c r="Z141" s="146"/>
      <c r="AA141" s="146"/>
      <c r="AB141" s="146"/>
      <c r="AC141" s="142"/>
      <c r="AD141" s="142"/>
    </row>
    <row r="142" spans="1:30" ht="12.75" customHeight="1">
      <c r="A142" s="142"/>
      <c r="B142" s="142"/>
      <c r="C142" s="142"/>
      <c r="D142" s="142"/>
      <c r="E142" s="142"/>
      <c r="F142" s="142"/>
      <c r="G142" s="146"/>
      <c r="H142" s="146"/>
      <c r="I142" s="174"/>
      <c r="J142" s="146"/>
      <c r="K142" s="174"/>
      <c r="L142" s="175"/>
      <c r="M142" s="174"/>
      <c r="N142" s="175"/>
      <c r="O142" s="146"/>
      <c r="P142" s="146"/>
      <c r="Q142" s="146"/>
      <c r="R142" s="146"/>
      <c r="S142" s="146"/>
      <c r="T142" s="146"/>
      <c r="U142" s="146"/>
      <c r="V142" s="146"/>
      <c r="W142" s="146"/>
      <c r="X142" s="146"/>
      <c r="Y142" s="146"/>
      <c r="Z142" s="146"/>
      <c r="AA142" s="146"/>
      <c r="AB142" s="146"/>
      <c r="AC142" s="142"/>
      <c r="AD142" s="142"/>
    </row>
    <row r="143" spans="1:30" ht="12.75" customHeight="1">
      <c r="A143" s="142"/>
      <c r="B143" s="142"/>
      <c r="C143" s="142"/>
      <c r="D143" s="142"/>
      <c r="E143" s="142"/>
      <c r="F143" s="142"/>
      <c r="G143" s="146"/>
      <c r="H143" s="146"/>
      <c r="I143" s="174"/>
      <c r="J143" s="146"/>
      <c r="K143" s="174"/>
      <c r="L143" s="175"/>
      <c r="M143" s="174"/>
      <c r="N143" s="175"/>
      <c r="O143" s="146"/>
      <c r="P143" s="146"/>
      <c r="Q143" s="146"/>
      <c r="R143" s="146"/>
      <c r="S143" s="146"/>
      <c r="T143" s="146"/>
      <c r="U143" s="146"/>
      <c r="V143" s="146"/>
      <c r="W143" s="146"/>
      <c r="X143" s="146"/>
      <c r="Y143" s="146"/>
      <c r="Z143" s="146"/>
      <c r="AA143" s="146"/>
      <c r="AB143" s="146"/>
      <c r="AC143" s="142"/>
      <c r="AD143" s="142"/>
    </row>
    <row r="144" spans="1:30" ht="12.75" customHeight="1">
      <c r="A144" s="142"/>
      <c r="B144" s="142"/>
      <c r="C144" s="142"/>
      <c r="D144" s="142"/>
      <c r="E144" s="142"/>
      <c r="F144" s="142"/>
      <c r="G144" s="146"/>
      <c r="H144" s="146"/>
      <c r="I144" s="174"/>
      <c r="J144" s="146"/>
      <c r="K144" s="174"/>
      <c r="L144" s="175"/>
      <c r="M144" s="174"/>
      <c r="N144" s="175"/>
      <c r="O144" s="146"/>
      <c r="P144" s="146"/>
      <c r="Q144" s="146"/>
      <c r="R144" s="146"/>
      <c r="S144" s="146"/>
      <c r="T144" s="146"/>
      <c r="U144" s="146"/>
      <c r="V144" s="146"/>
      <c r="W144" s="146"/>
      <c r="X144" s="146"/>
      <c r="Y144" s="146"/>
      <c r="Z144" s="146"/>
      <c r="AA144" s="146"/>
      <c r="AB144" s="146"/>
      <c r="AC144" s="142"/>
      <c r="AD144" s="142"/>
    </row>
    <row r="145" spans="1:30" ht="12.75" customHeight="1">
      <c r="A145" s="142"/>
      <c r="B145" s="142"/>
      <c r="C145" s="142"/>
      <c r="D145" s="142"/>
      <c r="E145" s="142"/>
      <c r="F145" s="142"/>
      <c r="G145" s="146"/>
      <c r="H145" s="146"/>
      <c r="I145" s="174"/>
      <c r="J145" s="146"/>
      <c r="K145" s="174"/>
      <c r="L145" s="175"/>
      <c r="M145" s="174"/>
      <c r="N145" s="175"/>
      <c r="O145" s="146"/>
      <c r="P145" s="146"/>
      <c r="Q145" s="146"/>
      <c r="R145" s="146"/>
      <c r="S145" s="146"/>
      <c r="T145" s="146"/>
      <c r="U145" s="146"/>
      <c r="V145" s="146"/>
      <c r="W145" s="146"/>
      <c r="X145" s="146"/>
      <c r="Y145" s="146"/>
      <c r="Z145" s="146"/>
      <c r="AA145" s="146"/>
      <c r="AB145" s="146"/>
      <c r="AC145" s="142"/>
      <c r="AD145" s="142"/>
    </row>
    <row r="146" spans="1:30" ht="12.75" customHeight="1">
      <c r="A146" s="142"/>
      <c r="B146" s="142"/>
      <c r="C146" s="142"/>
      <c r="D146" s="142"/>
      <c r="E146" s="142"/>
      <c r="F146" s="142"/>
      <c r="G146" s="146"/>
      <c r="H146" s="146"/>
      <c r="I146" s="174"/>
      <c r="J146" s="146"/>
      <c r="K146" s="174"/>
      <c r="L146" s="175"/>
      <c r="M146" s="174"/>
      <c r="N146" s="175"/>
      <c r="O146" s="146"/>
      <c r="P146" s="146"/>
      <c r="Q146" s="146"/>
      <c r="R146" s="146"/>
      <c r="S146" s="146"/>
      <c r="T146" s="146"/>
      <c r="U146" s="146"/>
      <c r="V146" s="146"/>
      <c r="W146" s="146"/>
      <c r="X146" s="146"/>
      <c r="Y146" s="146"/>
      <c r="Z146" s="146"/>
      <c r="AA146" s="146"/>
      <c r="AB146" s="146"/>
      <c r="AC146" s="142"/>
      <c r="AD146" s="142"/>
    </row>
    <row r="147" spans="1:30" ht="12.75" customHeight="1">
      <c r="A147" s="142"/>
      <c r="B147" s="142"/>
      <c r="C147" s="142"/>
      <c r="D147" s="142"/>
      <c r="E147" s="142"/>
      <c r="F147" s="142"/>
      <c r="G147" s="146"/>
      <c r="H147" s="146"/>
      <c r="I147" s="174"/>
      <c r="J147" s="146"/>
      <c r="K147" s="174"/>
      <c r="L147" s="175"/>
      <c r="M147" s="174"/>
      <c r="N147" s="175"/>
      <c r="O147" s="146"/>
      <c r="P147" s="146"/>
      <c r="Q147" s="146"/>
      <c r="R147" s="146"/>
      <c r="S147" s="146"/>
      <c r="T147" s="146"/>
      <c r="U147" s="146"/>
      <c r="V147" s="146"/>
      <c r="W147" s="146"/>
      <c r="X147" s="146"/>
      <c r="Y147" s="146"/>
      <c r="Z147" s="146"/>
      <c r="AA147" s="146"/>
      <c r="AB147" s="146"/>
      <c r="AC147" s="142"/>
      <c r="AD147" s="142"/>
    </row>
    <row r="148" spans="1:30" ht="12.75" customHeight="1">
      <c r="A148" s="142"/>
      <c r="B148" s="142"/>
      <c r="C148" s="142"/>
      <c r="D148" s="142"/>
      <c r="E148" s="142"/>
      <c r="F148" s="142"/>
      <c r="G148" s="146"/>
      <c r="H148" s="146"/>
      <c r="I148" s="174"/>
      <c r="J148" s="146"/>
      <c r="K148" s="174"/>
      <c r="L148" s="175"/>
      <c r="M148" s="174"/>
      <c r="N148" s="175"/>
      <c r="O148" s="146"/>
      <c r="P148" s="146"/>
      <c r="Q148" s="146"/>
      <c r="R148" s="146"/>
      <c r="S148" s="146"/>
      <c r="T148" s="146"/>
      <c r="U148" s="146"/>
      <c r="V148" s="146"/>
      <c r="W148" s="146"/>
      <c r="X148" s="146"/>
      <c r="Y148" s="146"/>
      <c r="Z148" s="146"/>
      <c r="AA148" s="146"/>
      <c r="AB148" s="146"/>
      <c r="AC148" s="142"/>
      <c r="AD148" s="142"/>
    </row>
    <row r="149" spans="1:30" ht="12.75" customHeight="1">
      <c r="A149" s="142"/>
      <c r="B149" s="142"/>
      <c r="C149" s="142"/>
      <c r="D149" s="142"/>
      <c r="E149" s="142"/>
      <c r="F149" s="142"/>
      <c r="G149" s="146"/>
      <c r="H149" s="146"/>
      <c r="I149" s="174"/>
      <c r="J149" s="146"/>
      <c r="K149" s="174"/>
      <c r="L149" s="175"/>
      <c r="M149" s="174"/>
      <c r="N149" s="175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2"/>
      <c r="AD149" s="142"/>
    </row>
    <row r="150" spans="1:30" ht="12.75" customHeight="1">
      <c r="A150" s="142"/>
      <c r="B150" s="142"/>
      <c r="C150" s="142"/>
      <c r="D150" s="142"/>
      <c r="E150" s="142"/>
      <c r="F150" s="142"/>
      <c r="G150" s="146"/>
      <c r="H150" s="146"/>
      <c r="I150" s="174"/>
      <c r="J150" s="146"/>
      <c r="K150" s="174"/>
      <c r="L150" s="175"/>
      <c r="M150" s="174"/>
      <c r="N150" s="175"/>
      <c r="O150" s="146"/>
      <c r="P150" s="146"/>
      <c r="Q150" s="146"/>
      <c r="R150" s="146"/>
      <c r="S150" s="146"/>
      <c r="T150" s="146"/>
      <c r="U150" s="146"/>
      <c r="V150" s="146"/>
      <c r="W150" s="146"/>
      <c r="X150" s="146"/>
      <c r="Y150" s="146"/>
      <c r="Z150" s="146"/>
      <c r="AA150" s="146"/>
      <c r="AB150" s="146"/>
      <c r="AC150" s="142"/>
      <c r="AD150" s="142"/>
    </row>
    <row r="151" spans="1:30" ht="12.75" customHeight="1">
      <c r="A151" s="142"/>
      <c r="B151" s="142"/>
      <c r="C151" s="142"/>
      <c r="D151" s="142"/>
      <c r="E151" s="142"/>
      <c r="F151" s="142"/>
      <c r="G151" s="146"/>
      <c r="H151" s="146"/>
      <c r="I151" s="174"/>
      <c r="J151" s="146"/>
      <c r="K151" s="174"/>
      <c r="L151" s="175"/>
      <c r="M151" s="174"/>
      <c r="N151" s="175"/>
      <c r="O151" s="146"/>
      <c r="P151" s="146"/>
      <c r="Q151" s="146"/>
      <c r="R151" s="146"/>
      <c r="S151" s="146"/>
      <c r="T151" s="146"/>
      <c r="U151" s="146"/>
      <c r="V151" s="146"/>
      <c r="W151" s="146"/>
      <c r="X151" s="146"/>
      <c r="Y151" s="146"/>
      <c r="Z151" s="146"/>
      <c r="AA151" s="146"/>
      <c r="AB151" s="146"/>
      <c r="AC151" s="142"/>
      <c r="AD151" s="142"/>
    </row>
    <row r="152" spans="1:30" ht="12.75" customHeight="1">
      <c r="A152" s="142"/>
      <c r="B152" s="142"/>
      <c r="C152" s="142"/>
      <c r="D152" s="142"/>
      <c r="E152" s="142"/>
      <c r="F152" s="142"/>
      <c r="G152" s="146"/>
      <c r="H152" s="146"/>
      <c r="I152" s="174"/>
      <c r="J152" s="146"/>
      <c r="K152" s="174"/>
      <c r="L152" s="175"/>
      <c r="M152" s="174"/>
      <c r="N152" s="175"/>
      <c r="O152" s="146"/>
      <c r="P152" s="146"/>
      <c r="Q152" s="146"/>
      <c r="R152" s="146"/>
      <c r="S152" s="146"/>
      <c r="T152" s="146"/>
      <c r="U152" s="146"/>
      <c r="V152" s="146"/>
      <c r="W152" s="146"/>
      <c r="X152" s="146"/>
      <c r="Y152" s="146"/>
      <c r="Z152" s="146"/>
      <c r="AA152" s="146"/>
      <c r="AB152" s="146"/>
      <c r="AC152" s="142"/>
      <c r="AD152" s="142"/>
    </row>
    <row r="153" spans="1:30" ht="12.75" customHeight="1">
      <c r="A153" s="142"/>
      <c r="B153" s="142"/>
      <c r="C153" s="142"/>
      <c r="D153" s="142"/>
      <c r="E153" s="142"/>
      <c r="F153" s="142"/>
      <c r="G153" s="146"/>
      <c r="H153" s="146"/>
      <c r="I153" s="174"/>
      <c r="J153" s="146"/>
      <c r="K153" s="174"/>
      <c r="L153" s="175"/>
      <c r="M153" s="174"/>
      <c r="N153" s="175"/>
      <c r="O153" s="146"/>
      <c r="P153" s="146"/>
      <c r="Q153" s="146"/>
      <c r="R153" s="146"/>
      <c r="S153" s="146"/>
      <c r="T153" s="146"/>
      <c r="U153" s="146"/>
      <c r="V153" s="146"/>
      <c r="W153" s="146"/>
      <c r="X153" s="146"/>
      <c r="Y153" s="146"/>
      <c r="Z153" s="146"/>
      <c r="AA153" s="146"/>
      <c r="AB153" s="146"/>
      <c r="AC153" s="142"/>
      <c r="AD153" s="142"/>
    </row>
    <row r="154" spans="1:30" ht="12.75" customHeight="1">
      <c r="A154" s="142"/>
      <c r="B154" s="142"/>
      <c r="C154" s="142"/>
      <c r="D154" s="142"/>
      <c r="E154" s="142"/>
      <c r="F154" s="142"/>
      <c r="G154" s="146"/>
      <c r="H154" s="146"/>
      <c r="I154" s="174"/>
      <c r="J154" s="146"/>
      <c r="K154" s="174"/>
      <c r="L154" s="175"/>
      <c r="M154" s="174"/>
      <c r="N154" s="175"/>
      <c r="O154" s="146"/>
      <c r="P154" s="146"/>
      <c r="Q154" s="146"/>
      <c r="R154" s="146"/>
      <c r="S154" s="146"/>
      <c r="T154" s="146"/>
      <c r="U154" s="146"/>
      <c r="V154" s="146"/>
      <c r="W154" s="146"/>
      <c r="X154" s="146"/>
      <c r="Y154" s="146"/>
      <c r="Z154" s="146"/>
      <c r="AA154" s="146"/>
      <c r="AB154" s="146"/>
      <c r="AC154" s="142"/>
      <c r="AD154" s="142"/>
    </row>
    <row r="155" spans="1:30" ht="12.75" customHeight="1">
      <c r="A155" s="142"/>
      <c r="B155" s="142"/>
      <c r="C155" s="142"/>
      <c r="D155" s="142"/>
      <c r="E155" s="142"/>
      <c r="F155" s="142"/>
      <c r="G155" s="146"/>
      <c r="H155" s="146"/>
      <c r="I155" s="174"/>
      <c r="J155" s="146"/>
      <c r="K155" s="174"/>
      <c r="L155" s="175"/>
      <c r="M155" s="174"/>
      <c r="N155" s="175"/>
      <c r="O155" s="146"/>
      <c r="P155" s="146"/>
      <c r="Q155" s="146"/>
      <c r="R155" s="146"/>
      <c r="S155" s="146"/>
      <c r="T155" s="146"/>
      <c r="U155" s="146"/>
      <c r="V155" s="146"/>
      <c r="W155" s="146"/>
      <c r="X155" s="146"/>
      <c r="Y155" s="146"/>
      <c r="Z155" s="146"/>
      <c r="AA155" s="146"/>
      <c r="AB155" s="146"/>
      <c r="AC155" s="142"/>
      <c r="AD155" s="142"/>
    </row>
    <row r="156" spans="1:30" ht="12.75" customHeight="1">
      <c r="A156" s="142"/>
      <c r="B156" s="142"/>
      <c r="C156" s="142"/>
      <c r="D156" s="142"/>
      <c r="E156" s="142"/>
      <c r="F156" s="142"/>
      <c r="G156" s="146"/>
      <c r="H156" s="146"/>
      <c r="I156" s="174"/>
      <c r="J156" s="146"/>
      <c r="K156" s="174"/>
      <c r="L156" s="175"/>
      <c r="M156" s="174"/>
      <c r="N156" s="175"/>
      <c r="O156" s="146"/>
      <c r="P156" s="146"/>
      <c r="Q156" s="146"/>
      <c r="R156" s="146"/>
      <c r="S156" s="146"/>
      <c r="T156" s="146"/>
      <c r="U156" s="146"/>
      <c r="V156" s="146"/>
      <c r="W156" s="146"/>
      <c r="X156" s="146"/>
      <c r="Y156" s="146"/>
      <c r="Z156" s="146"/>
      <c r="AA156" s="146"/>
      <c r="AB156" s="146"/>
      <c r="AC156" s="142"/>
      <c r="AD156" s="142"/>
    </row>
    <row r="157" spans="1:30" ht="12.75" customHeight="1">
      <c r="A157" s="142"/>
      <c r="B157" s="142"/>
      <c r="C157" s="142"/>
      <c r="D157" s="142"/>
      <c r="E157" s="142"/>
      <c r="F157" s="142"/>
      <c r="G157" s="146"/>
      <c r="H157" s="146"/>
      <c r="I157" s="174"/>
      <c r="J157" s="146"/>
      <c r="K157" s="174"/>
      <c r="L157" s="175"/>
      <c r="M157" s="174"/>
      <c r="N157" s="175"/>
      <c r="O157" s="146"/>
      <c r="P157" s="146"/>
      <c r="Q157" s="146"/>
      <c r="R157" s="146"/>
      <c r="S157" s="146"/>
      <c r="T157" s="146"/>
      <c r="U157" s="146"/>
      <c r="V157" s="146"/>
      <c r="W157" s="146"/>
      <c r="X157" s="146"/>
      <c r="Y157" s="146"/>
      <c r="Z157" s="146"/>
      <c r="AA157" s="146"/>
      <c r="AB157" s="146"/>
      <c r="AC157" s="142"/>
      <c r="AD157" s="142"/>
    </row>
    <row r="158" spans="1:30" ht="12.75" customHeight="1">
      <c r="A158" s="142"/>
      <c r="B158" s="142"/>
      <c r="C158" s="142"/>
      <c r="D158" s="142"/>
      <c r="E158" s="142"/>
      <c r="F158" s="142"/>
      <c r="G158" s="146"/>
      <c r="H158" s="146"/>
      <c r="I158" s="174"/>
      <c r="J158" s="146"/>
      <c r="K158" s="174"/>
      <c r="L158" s="175"/>
      <c r="M158" s="174"/>
      <c r="N158" s="175"/>
      <c r="O158" s="146"/>
      <c r="P158" s="146"/>
      <c r="Q158" s="146"/>
      <c r="R158" s="146"/>
      <c r="S158" s="146"/>
      <c r="T158" s="146"/>
      <c r="U158" s="146"/>
      <c r="V158" s="146"/>
      <c r="W158" s="146"/>
      <c r="X158" s="146"/>
      <c r="Y158" s="146"/>
      <c r="Z158" s="146"/>
      <c r="AA158" s="146"/>
      <c r="AB158" s="146"/>
      <c r="AC158" s="142"/>
      <c r="AD158" s="142"/>
    </row>
    <row r="159" spans="1:30" ht="12.75" customHeight="1">
      <c r="A159" s="142"/>
      <c r="B159" s="142"/>
      <c r="C159" s="142"/>
      <c r="D159" s="142"/>
      <c r="E159" s="142"/>
      <c r="F159" s="142"/>
      <c r="G159" s="146"/>
      <c r="H159" s="146"/>
      <c r="I159" s="174"/>
      <c r="J159" s="146"/>
      <c r="K159" s="174"/>
      <c r="L159" s="175"/>
      <c r="M159" s="174"/>
      <c r="N159" s="175"/>
      <c r="O159" s="146"/>
      <c r="P159" s="146"/>
      <c r="Q159" s="146"/>
      <c r="R159" s="146"/>
      <c r="S159" s="146"/>
      <c r="T159" s="146"/>
      <c r="U159" s="146"/>
      <c r="V159" s="146"/>
      <c r="W159" s="146"/>
      <c r="X159" s="146"/>
      <c r="Y159" s="146"/>
      <c r="Z159" s="146"/>
      <c r="AA159" s="146"/>
      <c r="AB159" s="146"/>
      <c r="AC159" s="142"/>
      <c r="AD159" s="142"/>
    </row>
    <row r="160" spans="1:30" ht="12.75" customHeight="1">
      <c r="A160" s="142"/>
      <c r="B160" s="142"/>
      <c r="C160" s="142"/>
      <c r="D160" s="142"/>
      <c r="E160" s="142"/>
      <c r="F160" s="142"/>
      <c r="G160" s="146"/>
      <c r="H160" s="146"/>
      <c r="I160" s="174"/>
      <c r="J160" s="146"/>
      <c r="K160" s="174"/>
      <c r="L160" s="175"/>
      <c r="M160" s="174"/>
      <c r="N160" s="175"/>
      <c r="O160" s="146"/>
      <c r="P160" s="146"/>
      <c r="Q160" s="146"/>
      <c r="R160" s="146"/>
      <c r="S160" s="146"/>
      <c r="T160" s="146"/>
      <c r="U160" s="146"/>
      <c r="V160" s="146"/>
      <c r="W160" s="146"/>
      <c r="X160" s="146"/>
      <c r="Y160" s="146"/>
      <c r="Z160" s="146"/>
      <c r="AA160" s="146"/>
      <c r="AB160" s="146"/>
      <c r="AC160" s="142"/>
      <c r="AD160" s="142"/>
    </row>
    <row r="161" spans="1:30" ht="12.75" customHeight="1">
      <c r="A161" s="142"/>
      <c r="B161" s="142"/>
      <c r="C161" s="142"/>
      <c r="D161" s="142"/>
      <c r="E161" s="142"/>
      <c r="F161" s="142"/>
      <c r="G161" s="146"/>
      <c r="H161" s="146"/>
      <c r="I161" s="174"/>
      <c r="J161" s="146"/>
      <c r="K161" s="174"/>
      <c r="L161" s="175"/>
      <c r="M161" s="174"/>
      <c r="N161" s="175"/>
      <c r="O161" s="146"/>
      <c r="P161" s="146"/>
      <c r="Q161" s="146"/>
      <c r="R161" s="146"/>
      <c r="S161" s="146"/>
      <c r="T161" s="146"/>
      <c r="U161" s="146"/>
      <c r="V161" s="146"/>
      <c r="W161" s="146"/>
      <c r="X161" s="146"/>
      <c r="Y161" s="146"/>
      <c r="Z161" s="146"/>
      <c r="AA161" s="146"/>
      <c r="AB161" s="146"/>
      <c r="AC161" s="142"/>
      <c r="AD161" s="142"/>
    </row>
    <row r="162" spans="1:30" ht="12.75" customHeight="1">
      <c r="A162" s="142"/>
      <c r="B162" s="142"/>
      <c r="C162" s="142"/>
      <c r="D162" s="142"/>
      <c r="E162" s="142"/>
      <c r="F162" s="142"/>
      <c r="G162" s="146"/>
      <c r="H162" s="146"/>
      <c r="I162" s="174"/>
      <c r="J162" s="146"/>
      <c r="K162" s="174"/>
      <c r="L162" s="175"/>
      <c r="M162" s="174"/>
      <c r="N162" s="175"/>
      <c r="O162" s="146"/>
      <c r="P162" s="146"/>
      <c r="Q162" s="146"/>
      <c r="R162" s="146"/>
      <c r="S162" s="146"/>
      <c r="T162" s="146"/>
      <c r="U162" s="146"/>
      <c r="V162" s="146"/>
      <c r="W162" s="146"/>
      <c r="X162" s="146"/>
      <c r="Y162" s="146"/>
      <c r="Z162" s="146"/>
      <c r="AA162" s="146"/>
      <c r="AB162" s="146"/>
      <c r="AC162" s="142"/>
      <c r="AD162" s="142"/>
    </row>
    <row r="163" spans="1:30" ht="12.75" customHeight="1">
      <c r="A163" s="142"/>
      <c r="B163" s="142"/>
      <c r="C163" s="142"/>
      <c r="D163" s="142"/>
      <c r="E163" s="142"/>
      <c r="F163" s="142"/>
      <c r="G163" s="146"/>
      <c r="H163" s="146"/>
      <c r="I163" s="174"/>
      <c r="J163" s="146"/>
      <c r="K163" s="174"/>
      <c r="L163" s="175"/>
      <c r="M163" s="174"/>
      <c r="N163" s="175"/>
      <c r="O163" s="146"/>
      <c r="P163" s="146"/>
      <c r="Q163" s="146"/>
      <c r="R163" s="146"/>
      <c r="S163" s="146"/>
      <c r="T163" s="146"/>
      <c r="U163" s="146"/>
      <c r="V163" s="146"/>
      <c r="W163" s="146"/>
      <c r="X163" s="146"/>
      <c r="Y163" s="146"/>
      <c r="Z163" s="146"/>
      <c r="AA163" s="146"/>
      <c r="AB163" s="146"/>
      <c r="AC163" s="142"/>
      <c r="AD163" s="142"/>
    </row>
    <row r="164" spans="1:30" ht="12.75" customHeight="1">
      <c r="A164" s="142"/>
      <c r="B164" s="142"/>
      <c r="C164" s="142"/>
      <c r="D164" s="142"/>
      <c r="E164" s="142"/>
      <c r="F164" s="142"/>
      <c r="G164" s="146"/>
      <c r="H164" s="146"/>
      <c r="I164" s="174"/>
      <c r="J164" s="146"/>
      <c r="K164" s="174"/>
      <c r="L164" s="175"/>
      <c r="M164" s="174"/>
      <c r="N164" s="175"/>
      <c r="O164" s="146"/>
      <c r="P164" s="146"/>
      <c r="Q164" s="146"/>
      <c r="R164" s="146"/>
      <c r="S164" s="146"/>
      <c r="T164" s="146"/>
      <c r="U164" s="146"/>
      <c r="V164" s="146"/>
      <c r="W164" s="146"/>
      <c r="X164" s="146"/>
      <c r="Y164" s="146"/>
      <c r="Z164" s="146"/>
      <c r="AA164" s="146"/>
      <c r="AB164" s="146"/>
      <c r="AC164" s="142"/>
      <c r="AD164" s="142"/>
    </row>
    <row r="165" spans="1:30" ht="12.75" customHeight="1">
      <c r="A165" s="142"/>
      <c r="B165" s="142"/>
      <c r="C165" s="142"/>
      <c r="D165" s="142"/>
      <c r="E165" s="142"/>
      <c r="F165" s="142"/>
      <c r="G165" s="146"/>
      <c r="H165" s="146"/>
      <c r="I165" s="174"/>
      <c r="J165" s="146"/>
      <c r="K165" s="174"/>
      <c r="L165" s="175"/>
      <c r="M165" s="174"/>
      <c r="N165" s="175"/>
      <c r="O165" s="146"/>
      <c r="P165" s="146"/>
      <c r="Q165" s="146"/>
      <c r="R165" s="146"/>
      <c r="S165" s="146"/>
      <c r="T165" s="146"/>
      <c r="U165" s="146"/>
      <c r="V165" s="146"/>
      <c r="W165" s="146"/>
      <c r="X165" s="146"/>
      <c r="Y165" s="146"/>
      <c r="Z165" s="146"/>
      <c r="AA165" s="146"/>
      <c r="AB165" s="146"/>
      <c r="AC165" s="142"/>
      <c r="AD165" s="142"/>
    </row>
    <row r="166" spans="1:30" ht="12.75" customHeight="1">
      <c r="A166" s="142"/>
      <c r="B166" s="142"/>
      <c r="C166" s="142"/>
      <c r="D166" s="142"/>
      <c r="E166" s="142"/>
      <c r="F166" s="142"/>
      <c r="G166" s="146"/>
      <c r="H166" s="146"/>
      <c r="I166" s="174"/>
      <c r="J166" s="146"/>
      <c r="K166" s="174"/>
      <c r="L166" s="175"/>
      <c r="M166" s="174"/>
      <c r="N166" s="175"/>
      <c r="O166" s="146"/>
      <c r="P166" s="146"/>
      <c r="Q166" s="146"/>
      <c r="R166" s="146"/>
      <c r="S166" s="146"/>
      <c r="T166" s="146"/>
      <c r="U166" s="146"/>
      <c r="V166" s="146"/>
      <c r="W166" s="146"/>
      <c r="X166" s="146"/>
      <c r="Y166" s="146"/>
      <c r="Z166" s="146"/>
      <c r="AA166" s="146"/>
      <c r="AB166" s="146"/>
      <c r="AC166" s="142"/>
      <c r="AD166" s="142"/>
    </row>
    <row r="167" spans="1:30" ht="12.75" customHeight="1">
      <c r="A167" s="142"/>
      <c r="B167" s="142"/>
      <c r="C167" s="142"/>
      <c r="D167" s="142"/>
      <c r="E167" s="142"/>
      <c r="F167" s="142"/>
      <c r="G167" s="146"/>
      <c r="H167" s="146"/>
      <c r="I167" s="174"/>
      <c r="J167" s="146"/>
      <c r="K167" s="174"/>
      <c r="L167" s="175"/>
      <c r="M167" s="174"/>
      <c r="N167" s="175"/>
      <c r="O167" s="146"/>
      <c r="P167" s="146"/>
      <c r="Q167" s="146"/>
      <c r="R167" s="146"/>
      <c r="S167" s="146"/>
      <c r="T167" s="146"/>
      <c r="U167" s="146"/>
      <c r="V167" s="146"/>
      <c r="W167" s="146"/>
      <c r="X167" s="146"/>
      <c r="Y167" s="146"/>
      <c r="Z167" s="146"/>
      <c r="AA167" s="146"/>
      <c r="AB167" s="146"/>
      <c r="AC167" s="142"/>
      <c r="AD167" s="142"/>
    </row>
    <row r="168" spans="1:30" ht="12.75" customHeight="1">
      <c r="A168" s="142"/>
      <c r="B168" s="142"/>
      <c r="C168" s="142"/>
      <c r="D168" s="142"/>
      <c r="E168" s="142"/>
      <c r="F168" s="142"/>
      <c r="G168" s="146"/>
      <c r="H168" s="146"/>
      <c r="I168" s="174"/>
      <c r="J168" s="146"/>
      <c r="K168" s="174"/>
      <c r="L168" s="175"/>
      <c r="M168" s="174"/>
      <c r="N168" s="175"/>
      <c r="O168" s="146"/>
      <c r="P168" s="146"/>
      <c r="Q168" s="146"/>
      <c r="R168" s="146"/>
      <c r="S168" s="146"/>
      <c r="T168" s="146"/>
      <c r="U168" s="146"/>
      <c r="V168" s="146"/>
      <c r="W168" s="146"/>
      <c r="X168" s="146"/>
      <c r="Y168" s="146"/>
      <c r="Z168" s="146"/>
      <c r="AA168" s="146"/>
      <c r="AB168" s="146"/>
      <c r="AC168" s="142"/>
      <c r="AD168" s="142"/>
    </row>
    <row r="169" spans="1:30" ht="12.75" customHeight="1">
      <c r="A169" s="142"/>
      <c r="B169" s="142"/>
      <c r="C169" s="142"/>
      <c r="D169" s="142"/>
      <c r="E169" s="142"/>
      <c r="F169" s="142"/>
      <c r="G169" s="146"/>
      <c r="H169" s="146"/>
      <c r="I169" s="174"/>
      <c r="J169" s="146"/>
      <c r="K169" s="174"/>
      <c r="L169" s="175"/>
      <c r="M169" s="174"/>
      <c r="N169" s="175"/>
      <c r="O169" s="146"/>
      <c r="P169" s="146"/>
      <c r="Q169" s="146"/>
      <c r="R169" s="146"/>
      <c r="S169" s="146"/>
      <c r="T169" s="146"/>
      <c r="U169" s="146"/>
      <c r="V169" s="146"/>
      <c r="W169" s="146"/>
      <c r="X169" s="146"/>
      <c r="Y169" s="146"/>
      <c r="Z169" s="146"/>
      <c r="AA169" s="146"/>
      <c r="AB169" s="146"/>
      <c r="AC169" s="142"/>
      <c r="AD169" s="142"/>
    </row>
    <row r="170" spans="1:30" ht="12.75" customHeight="1">
      <c r="A170" s="142"/>
      <c r="B170" s="142"/>
      <c r="C170" s="142"/>
      <c r="D170" s="142"/>
      <c r="E170" s="142"/>
      <c r="F170" s="142"/>
      <c r="G170" s="146"/>
      <c r="H170" s="146"/>
      <c r="I170" s="174"/>
      <c r="J170" s="146"/>
      <c r="K170" s="174"/>
      <c r="L170" s="175"/>
      <c r="M170" s="174"/>
      <c r="N170" s="175"/>
      <c r="O170" s="146"/>
      <c r="P170" s="146"/>
      <c r="Q170" s="146"/>
      <c r="R170" s="146"/>
      <c r="S170" s="146"/>
      <c r="T170" s="146"/>
      <c r="U170" s="146"/>
      <c r="V170" s="146"/>
      <c r="W170" s="146"/>
      <c r="X170" s="146"/>
      <c r="Y170" s="146"/>
      <c r="Z170" s="146"/>
      <c r="AA170" s="146"/>
      <c r="AB170" s="146"/>
      <c r="AC170" s="142"/>
      <c r="AD170" s="142"/>
    </row>
    <row r="171" spans="1:30" ht="12.75" customHeight="1">
      <c r="A171" s="142"/>
      <c r="B171" s="142"/>
      <c r="C171" s="142"/>
      <c r="D171" s="142"/>
      <c r="E171" s="142"/>
      <c r="F171" s="142"/>
      <c r="G171" s="146"/>
      <c r="H171" s="146"/>
      <c r="I171" s="174"/>
      <c r="J171" s="146"/>
      <c r="K171" s="174"/>
      <c r="L171" s="175"/>
      <c r="M171" s="174"/>
      <c r="N171" s="175"/>
      <c r="O171" s="146"/>
      <c r="P171" s="146"/>
      <c r="Q171" s="146"/>
      <c r="R171" s="146"/>
      <c r="S171" s="146"/>
      <c r="T171" s="146"/>
      <c r="U171" s="146"/>
      <c r="V171" s="146"/>
      <c r="W171" s="146"/>
      <c r="X171" s="146"/>
      <c r="Y171" s="146"/>
      <c r="Z171" s="146"/>
      <c r="AA171" s="146"/>
      <c r="AB171" s="146"/>
      <c r="AC171" s="142"/>
      <c r="AD171" s="142"/>
    </row>
    <row r="172" spans="1:30" ht="12.75" customHeight="1">
      <c r="A172" s="142"/>
      <c r="B172" s="142"/>
      <c r="C172" s="142"/>
      <c r="D172" s="142"/>
      <c r="E172" s="142"/>
      <c r="F172" s="142"/>
      <c r="G172" s="146"/>
      <c r="H172" s="146"/>
      <c r="I172" s="174"/>
      <c r="J172" s="146"/>
      <c r="K172" s="174"/>
      <c r="L172" s="175"/>
      <c r="M172" s="174"/>
      <c r="N172" s="175"/>
      <c r="O172" s="146"/>
      <c r="P172" s="146"/>
      <c r="Q172" s="146"/>
      <c r="R172" s="146"/>
      <c r="S172" s="146"/>
      <c r="T172" s="146"/>
      <c r="U172" s="146"/>
      <c r="V172" s="146"/>
      <c r="W172" s="146"/>
      <c r="X172" s="146"/>
      <c r="Y172" s="146"/>
      <c r="Z172" s="146"/>
      <c r="AA172" s="146"/>
      <c r="AB172" s="146"/>
      <c r="AC172" s="142"/>
      <c r="AD172" s="142"/>
    </row>
    <row r="173" spans="1:30" ht="12.75" customHeight="1">
      <c r="A173" s="142"/>
      <c r="B173" s="142"/>
      <c r="C173" s="142"/>
      <c r="D173" s="142"/>
      <c r="E173" s="142"/>
      <c r="F173" s="142"/>
      <c r="G173" s="146"/>
      <c r="H173" s="146"/>
      <c r="I173" s="174"/>
      <c r="J173" s="146"/>
      <c r="K173" s="174"/>
      <c r="L173" s="175"/>
      <c r="M173" s="174"/>
      <c r="N173" s="175"/>
      <c r="O173" s="146"/>
      <c r="P173" s="146"/>
      <c r="Q173" s="146"/>
      <c r="R173" s="146"/>
      <c r="S173" s="146"/>
      <c r="T173" s="146"/>
      <c r="U173" s="146"/>
      <c r="V173" s="146"/>
      <c r="W173" s="146"/>
      <c r="X173" s="146"/>
      <c r="Y173" s="146"/>
      <c r="Z173" s="146"/>
      <c r="AA173" s="146"/>
      <c r="AB173" s="146"/>
      <c r="AC173" s="142"/>
      <c r="AD173" s="142"/>
    </row>
    <row r="174" spans="1:30" ht="12.75" customHeight="1">
      <c r="A174" s="142"/>
      <c r="B174" s="142"/>
      <c r="C174" s="142"/>
      <c r="D174" s="142"/>
      <c r="E174" s="142"/>
      <c r="F174" s="142"/>
      <c r="G174" s="146"/>
      <c r="H174" s="146"/>
      <c r="I174" s="174"/>
      <c r="J174" s="146"/>
      <c r="K174" s="174"/>
      <c r="L174" s="175"/>
      <c r="M174" s="174"/>
      <c r="N174" s="175"/>
      <c r="O174" s="146"/>
      <c r="P174" s="146"/>
      <c r="Q174" s="146"/>
      <c r="R174" s="146"/>
      <c r="S174" s="146"/>
      <c r="T174" s="146"/>
      <c r="U174" s="146"/>
      <c r="V174" s="146"/>
      <c r="W174" s="146"/>
      <c r="X174" s="146"/>
      <c r="Y174" s="146"/>
      <c r="Z174" s="146"/>
      <c r="AA174" s="146"/>
      <c r="AB174" s="146"/>
      <c r="AC174" s="142"/>
      <c r="AD174" s="142"/>
    </row>
    <row r="175" spans="1:30" ht="12.75" customHeight="1">
      <c r="A175" s="142"/>
      <c r="B175" s="142"/>
      <c r="C175" s="142"/>
      <c r="D175" s="142"/>
      <c r="E175" s="142"/>
      <c r="F175" s="142"/>
      <c r="G175" s="146"/>
      <c r="H175" s="146"/>
      <c r="I175" s="174"/>
      <c r="J175" s="146"/>
      <c r="K175" s="174"/>
      <c r="L175" s="175"/>
      <c r="M175" s="174"/>
      <c r="N175" s="175"/>
      <c r="O175" s="146"/>
      <c r="P175" s="146"/>
      <c r="Q175" s="146"/>
      <c r="R175" s="146"/>
      <c r="S175" s="146"/>
      <c r="T175" s="146"/>
      <c r="U175" s="146"/>
      <c r="V175" s="146"/>
      <c r="W175" s="146"/>
      <c r="X175" s="146"/>
      <c r="Y175" s="146"/>
      <c r="Z175" s="146"/>
      <c r="AA175" s="146"/>
      <c r="AB175" s="146"/>
      <c r="AC175" s="142"/>
      <c r="AD175" s="142"/>
    </row>
    <row r="176" spans="1:30" ht="12.75" customHeight="1">
      <c r="A176" s="142"/>
      <c r="B176" s="142"/>
      <c r="C176" s="142"/>
      <c r="D176" s="142"/>
      <c r="E176" s="142"/>
      <c r="F176" s="142"/>
      <c r="G176" s="146"/>
      <c r="H176" s="146"/>
      <c r="I176" s="174"/>
      <c r="J176" s="146"/>
      <c r="K176" s="174"/>
      <c r="L176" s="175"/>
      <c r="M176" s="174"/>
      <c r="N176" s="175"/>
      <c r="O176" s="146"/>
      <c r="P176" s="146"/>
      <c r="Q176" s="146"/>
      <c r="R176" s="146"/>
      <c r="S176" s="146"/>
      <c r="T176" s="146"/>
      <c r="U176" s="146"/>
      <c r="V176" s="146"/>
      <c r="W176" s="146"/>
      <c r="X176" s="146"/>
      <c r="Y176" s="146"/>
      <c r="Z176" s="146"/>
      <c r="AA176" s="146"/>
      <c r="AB176" s="146"/>
      <c r="AC176" s="142"/>
      <c r="AD176" s="142"/>
    </row>
    <row r="177" spans="1:30" ht="12.75" customHeight="1">
      <c r="A177" s="142"/>
      <c r="B177" s="142"/>
      <c r="C177" s="142"/>
      <c r="D177" s="142"/>
      <c r="E177" s="142"/>
      <c r="F177" s="142"/>
      <c r="G177" s="146"/>
      <c r="H177" s="146"/>
      <c r="I177" s="174"/>
      <c r="J177" s="146"/>
      <c r="K177" s="174"/>
      <c r="L177" s="175"/>
      <c r="M177" s="174"/>
      <c r="N177" s="175"/>
      <c r="O177" s="146"/>
      <c r="P177" s="146"/>
      <c r="Q177" s="146"/>
      <c r="R177" s="146"/>
      <c r="S177" s="146"/>
      <c r="T177" s="146"/>
      <c r="U177" s="146"/>
      <c r="V177" s="146"/>
      <c r="W177" s="146"/>
      <c r="X177" s="146"/>
      <c r="Y177" s="146"/>
      <c r="Z177" s="146"/>
      <c r="AA177" s="146"/>
      <c r="AB177" s="146"/>
      <c r="AC177" s="142"/>
      <c r="AD177" s="142"/>
    </row>
    <row r="178" spans="1:30" ht="12.75" customHeight="1">
      <c r="A178" s="142"/>
      <c r="B178" s="142"/>
      <c r="C178" s="142"/>
      <c r="D178" s="142"/>
      <c r="E178" s="142"/>
      <c r="F178" s="142"/>
      <c r="G178" s="146"/>
      <c r="H178" s="146"/>
      <c r="I178" s="174"/>
      <c r="J178" s="146"/>
      <c r="K178" s="174"/>
      <c r="L178" s="175"/>
      <c r="M178" s="174"/>
      <c r="N178" s="175"/>
      <c r="O178" s="146"/>
      <c r="P178" s="146"/>
      <c r="Q178" s="146"/>
      <c r="R178" s="146"/>
      <c r="S178" s="146"/>
      <c r="T178" s="146"/>
      <c r="U178" s="146"/>
      <c r="V178" s="146"/>
      <c r="W178" s="146"/>
      <c r="X178" s="146"/>
      <c r="Y178" s="146"/>
      <c r="Z178" s="146"/>
      <c r="AA178" s="146"/>
      <c r="AB178" s="146"/>
      <c r="AC178" s="142"/>
      <c r="AD178" s="142"/>
    </row>
    <row r="179" spans="1:30" ht="12.75" customHeight="1">
      <c r="A179" s="142"/>
      <c r="B179" s="142"/>
      <c r="C179" s="142"/>
      <c r="D179" s="142"/>
      <c r="E179" s="142"/>
      <c r="F179" s="142"/>
      <c r="G179" s="146"/>
      <c r="H179" s="146"/>
      <c r="I179" s="174"/>
      <c r="J179" s="146"/>
      <c r="K179" s="174"/>
      <c r="L179" s="175"/>
      <c r="M179" s="174"/>
      <c r="N179" s="175"/>
      <c r="O179" s="146"/>
      <c r="P179" s="146"/>
      <c r="Q179" s="146"/>
      <c r="R179" s="146"/>
      <c r="S179" s="146"/>
      <c r="T179" s="146"/>
      <c r="U179" s="146"/>
      <c r="V179" s="146"/>
      <c r="W179" s="146"/>
      <c r="X179" s="146"/>
      <c r="Y179" s="146"/>
      <c r="Z179" s="146"/>
      <c r="AA179" s="146"/>
      <c r="AB179" s="146"/>
      <c r="AC179" s="142"/>
      <c r="AD179" s="142"/>
    </row>
    <row r="180" spans="1:30" ht="12.75" customHeight="1">
      <c r="A180" s="142"/>
      <c r="B180" s="142"/>
      <c r="C180" s="142"/>
      <c r="D180" s="142"/>
      <c r="E180" s="142"/>
      <c r="F180" s="142"/>
      <c r="G180" s="146"/>
      <c r="H180" s="146"/>
      <c r="I180" s="174"/>
      <c r="J180" s="146"/>
      <c r="K180" s="174"/>
      <c r="L180" s="175"/>
      <c r="M180" s="174"/>
      <c r="N180" s="175"/>
      <c r="O180" s="146"/>
      <c r="P180" s="146"/>
      <c r="Q180" s="146"/>
      <c r="R180" s="146"/>
      <c r="S180" s="146"/>
      <c r="T180" s="146"/>
      <c r="U180" s="146"/>
      <c r="V180" s="146"/>
      <c r="W180" s="146"/>
      <c r="X180" s="146"/>
      <c r="Y180" s="146"/>
      <c r="Z180" s="146"/>
      <c r="AA180" s="146"/>
      <c r="AB180" s="146"/>
      <c r="AC180" s="142"/>
      <c r="AD180" s="142"/>
    </row>
    <row r="181" spans="1:30" ht="12.75" customHeight="1">
      <c r="A181" s="142"/>
      <c r="B181" s="142"/>
      <c r="C181" s="142"/>
      <c r="D181" s="142"/>
      <c r="E181" s="142"/>
      <c r="F181" s="142"/>
      <c r="G181" s="146"/>
      <c r="H181" s="146"/>
      <c r="I181" s="174"/>
      <c r="J181" s="146"/>
      <c r="K181" s="174"/>
      <c r="L181" s="175"/>
      <c r="M181" s="174"/>
      <c r="N181" s="175"/>
      <c r="O181" s="146"/>
      <c r="P181" s="146"/>
      <c r="Q181" s="146"/>
      <c r="R181" s="146"/>
      <c r="S181" s="146"/>
      <c r="T181" s="146"/>
      <c r="U181" s="146"/>
      <c r="V181" s="146"/>
      <c r="W181" s="146"/>
      <c r="X181" s="146"/>
      <c r="Y181" s="146"/>
      <c r="Z181" s="146"/>
      <c r="AA181" s="146"/>
      <c r="AB181" s="146"/>
      <c r="AC181" s="142"/>
      <c r="AD181" s="142"/>
    </row>
    <row r="182" spans="1:30" ht="12.75" customHeight="1">
      <c r="A182" s="142"/>
      <c r="B182" s="142"/>
      <c r="C182" s="142"/>
      <c r="D182" s="142"/>
      <c r="E182" s="142"/>
      <c r="F182" s="142"/>
      <c r="G182" s="146"/>
      <c r="H182" s="146"/>
      <c r="I182" s="174"/>
      <c r="J182" s="146"/>
      <c r="K182" s="174"/>
      <c r="L182" s="175"/>
      <c r="M182" s="174"/>
      <c r="N182" s="175"/>
      <c r="O182" s="146"/>
      <c r="P182" s="146"/>
      <c r="Q182" s="146"/>
      <c r="R182" s="146"/>
      <c r="S182" s="146"/>
      <c r="T182" s="146"/>
      <c r="U182" s="146"/>
      <c r="V182" s="146"/>
      <c r="W182" s="146"/>
      <c r="X182" s="146"/>
      <c r="Y182" s="146"/>
      <c r="Z182" s="146"/>
      <c r="AA182" s="146"/>
      <c r="AB182" s="146"/>
      <c r="AC182" s="142"/>
      <c r="AD182" s="142"/>
    </row>
    <row r="183" spans="1:30" ht="12.75" customHeight="1">
      <c r="A183" s="142"/>
      <c r="B183" s="142"/>
      <c r="C183" s="142"/>
      <c r="D183" s="142"/>
      <c r="E183" s="142"/>
      <c r="F183" s="142"/>
      <c r="G183" s="146"/>
      <c r="H183" s="146"/>
      <c r="I183" s="174"/>
      <c r="J183" s="146"/>
      <c r="K183" s="174"/>
      <c r="L183" s="175"/>
      <c r="M183" s="174"/>
      <c r="N183" s="175"/>
      <c r="O183" s="146"/>
      <c r="P183" s="146"/>
      <c r="Q183" s="146"/>
      <c r="R183" s="146"/>
      <c r="S183" s="146"/>
      <c r="T183" s="146"/>
      <c r="U183" s="146"/>
      <c r="V183" s="146"/>
      <c r="W183" s="146"/>
      <c r="X183" s="146"/>
      <c r="Y183" s="146"/>
      <c r="Z183" s="146"/>
      <c r="AA183" s="146"/>
      <c r="AB183" s="146"/>
      <c r="AC183" s="142"/>
      <c r="AD183" s="142"/>
    </row>
    <row r="184" spans="1:30" ht="12.75" customHeight="1">
      <c r="A184" s="142"/>
      <c r="B184" s="142"/>
      <c r="C184" s="142"/>
      <c r="D184" s="142"/>
      <c r="E184" s="142"/>
      <c r="F184" s="142"/>
      <c r="G184" s="146"/>
      <c r="H184" s="146"/>
      <c r="I184" s="174"/>
      <c r="J184" s="146"/>
      <c r="K184" s="174"/>
      <c r="L184" s="175"/>
      <c r="M184" s="174"/>
      <c r="N184" s="175"/>
      <c r="O184" s="146"/>
      <c r="P184" s="146"/>
      <c r="Q184" s="146"/>
      <c r="R184" s="146"/>
      <c r="S184" s="146"/>
      <c r="T184" s="146"/>
      <c r="U184" s="146"/>
      <c r="V184" s="146"/>
      <c r="W184" s="146"/>
      <c r="X184" s="146"/>
      <c r="Y184" s="146"/>
      <c r="Z184" s="146"/>
      <c r="AA184" s="146"/>
      <c r="AB184" s="146"/>
      <c r="AC184" s="142"/>
      <c r="AD184" s="142"/>
    </row>
    <row r="185" spans="1:30" ht="12.75" customHeight="1">
      <c r="A185" s="142"/>
      <c r="B185" s="142"/>
      <c r="C185" s="142"/>
      <c r="D185" s="142"/>
      <c r="E185" s="142"/>
      <c r="F185" s="142"/>
      <c r="G185" s="146"/>
      <c r="H185" s="146"/>
      <c r="I185" s="174"/>
      <c r="J185" s="146"/>
      <c r="K185" s="174"/>
      <c r="L185" s="175"/>
      <c r="M185" s="174"/>
      <c r="N185" s="175"/>
      <c r="O185" s="146"/>
      <c r="P185" s="146"/>
      <c r="Q185" s="146"/>
      <c r="R185" s="146"/>
      <c r="S185" s="146"/>
      <c r="T185" s="146"/>
      <c r="U185" s="146"/>
      <c r="V185" s="146"/>
      <c r="W185" s="146"/>
      <c r="X185" s="146"/>
      <c r="Y185" s="146"/>
      <c r="Z185" s="146"/>
      <c r="AA185" s="146"/>
      <c r="AB185" s="146"/>
      <c r="AC185" s="142"/>
      <c r="AD185" s="142"/>
    </row>
    <row r="186" spans="1:30" ht="12.75" customHeight="1">
      <c r="A186" s="142"/>
      <c r="B186" s="142"/>
      <c r="C186" s="142"/>
      <c r="D186" s="142"/>
      <c r="E186" s="142"/>
      <c r="F186" s="142"/>
      <c r="G186" s="146"/>
      <c r="H186" s="146"/>
      <c r="I186" s="174"/>
      <c r="J186" s="146"/>
      <c r="K186" s="174"/>
      <c r="L186" s="175"/>
      <c r="M186" s="174"/>
      <c r="N186" s="175"/>
      <c r="O186" s="146"/>
      <c r="P186" s="146"/>
      <c r="Q186" s="146"/>
      <c r="R186" s="146"/>
      <c r="S186" s="146"/>
      <c r="T186" s="146"/>
      <c r="U186" s="146"/>
      <c r="V186" s="146"/>
      <c r="W186" s="146"/>
      <c r="X186" s="146"/>
      <c r="Y186" s="146"/>
      <c r="Z186" s="146"/>
      <c r="AA186" s="146"/>
      <c r="AB186" s="146"/>
      <c r="AC186" s="142"/>
      <c r="AD186" s="142"/>
    </row>
    <row r="187" spans="1:30" ht="12.75" customHeight="1">
      <c r="A187" s="142"/>
      <c r="B187" s="142"/>
      <c r="C187" s="142"/>
      <c r="D187" s="142"/>
      <c r="E187" s="142"/>
      <c r="F187" s="142"/>
      <c r="G187" s="146"/>
      <c r="H187" s="146"/>
      <c r="I187" s="174"/>
      <c r="J187" s="146"/>
      <c r="K187" s="174"/>
      <c r="L187" s="175"/>
      <c r="M187" s="174"/>
      <c r="N187" s="175"/>
      <c r="O187" s="146"/>
      <c r="P187" s="146"/>
      <c r="Q187" s="146"/>
      <c r="R187" s="146"/>
      <c r="S187" s="146"/>
      <c r="T187" s="146"/>
      <c r="U187" s="146"/>
      <c r="V187" s="146"/>
      <c r="W187" s="146"/>
      <c r="X187" s="146"/>
      <c r="Y187" s="146"/>
      <c r="Z187" s="146"/>
      <c r="AA187" s="146"/>
      <c r="AB187" s="146"/>
      <c r="AC187" s="142"/>
      <c r="AD187" s="142"/>
    </row>
    <row r="188" spans="1:30" ht="12.75" customHeight="1">
      <c r="A188" s="142"/>
      <c r="B188" s="142"/>
      <c r="C188" s="142"/>
      <c r="D188" s="142"/>
      <c r="E188" s="142"/>
      <c r="F188" s="142"/>
      <c r="G188" s="146"/>
      <c r="H188" s="146"/>
      <c r="I188" s="174"/>
      <c r="J188" s="146"/>
      <c r="K188" s="174"/>
      <c r="L188" s="175"/>
      <c r="M188" s="174"/>
      <c r="N188" s="175"/>
      <c r="O188" s="146"/>
      <c r="P188" s="146"/>
      <c r="Q188" s="146"/>
      <c r="R188" s="146"/>
      <c r="S188" s="146"/>
      <c r="T188" s="146"/>
      <c r="U188" s="146"/>
      <c r="V188" s="146"/>
      <c r="W188" s="146"/>
      <c r="X188" s="146"/>
      <c r="Y188" s="146"/>
      <c r="Z188" s="146"/>
      <c r="AA188" s="146"/>
      <c r="AB188" s="146"/>
      <c r="AC188" s="142"/>
      <c r="AD188" s="142"/>
    </row>
    <row r="189" spans="1:30" ht="12.75" customHeight="1">
      <c r="A189" s="142"/>
      <c r="B189" s="142"/>
      <c r="C189" s="142"/>
      <c r="D189" s="142"/>
      <c r="E189" s="142"/>
      <c r="F189" s="142"/>
      <c r="G189" s="146"/>
      <c r="H189" s="146"/>
      <c r="I189" s="174"/>
      <c r="J189" s="146"/>
      <c r="K189" s="174"/>
      <c r="L189" s="175"/>
      <c r="M189" s="174"/>
      <c r="N189" s="175"/>
      <c r="O189" s="146"/>
      <c r="P189" s="146"/>
      <c r="Q189" s="146"/>
      <c r="R189" s="146"/>
      <c r="S189" s="146"/>
      <c r="T189" s="146"/>
      <c r="U189" s="146"/>
      <c r="V189" s="146"/>
      <c r="W189" s="146"/>
      <c r="X189" s="146"/>
      <c r="Y189" s="146"/>
      <c r="Z189" s="146"/>
      <c r="AA189" s="146"/>
      <c r="AB189" s="146"/>
      <c r="AC189" s="142"/>
      <c r="AD189" s="142"/>
    </row>
    <row r="190" spans="1:30" ht="12.75" customHeight="1">
      <c r="A190" s="142"/>
      <c r="B190" s="142"/>
      <c r="C190" s="142"/>
      <c r="D190" s="142"/>
      <c r="E190" s="142"/>
      <c r="F190" s="142"/>
      <c r="G190" s="146"/>
      <c r="H190" s="146"/>
      <c r="I190" s="174"/>
      <c r="J190" s="146"/>
      <c r="K190" s="174"/>
      <c r="L190" s="175"/>
      <c r="M190" s="174"/>
      <c r="N190" s="175"/>
      <c r="O190" s="146"/>
      <c r="P190" s="146"/>
      <c r="Q190" s="146"/>
      <c r="R190" s="146"/>
      <c r="S190" s="146"/>
      <c r="T190" s="146"/>
      <c r="U190" s="146"/>
      <c r="V190" s="146"/>
      <c r="W190" s="146"/>
      <c r="X190" s="146"/>
      <c r="Y190" s="146"/>
      <c r="Z190" s="146"/>
      <c r="AA190" s="146"/>
      <c r="AB190" s="146"/>
      <c r="AC190" s="142"/>
      <c r="AD190" s="142"/>
    </row>
    <row r="191" spans="1:30" ht="12.75" customHeight="1">
      <c r="A191" s="142"/>
      <c r="B191" s="142"/>
      <c r="C191" s="142"/>
      <c r="D191" s="142"/>
      <c r="E191" s="142"/>
      <c r="F191" s="142"/>
      <c r="G191" s="146"/>
      <c r="H191" s="146"/>
      <c r="I191" s="174"/>
      <c r="J191" s="146"/>
      <c r="K191" s="174"/>
      <c r="L191" s="175"/>
      <c r="M191" s="174"/>
      <c r="N191" s="175"/>
      <c r="O191" s="146"/>
      <c r="P191" s="146"/>
      <c r="Q191" s="146"/>
      <c r="R191" s="146"/>
      <c r="S191" s="146"/>
      <c r="T191" s="146"/>
      <c r="U191" s="146"/>
      <c r="V191" s="146"/>
      <c r="W191" s="146"/>
      <c r="X191" s="146"/>
      <c r="Y191" s="146"/>
      <c r="Z191" s="146"/>
      <c r="AA191" s="146"/>
      <c r="AB191" s="146"/>
      <c r="AC191" s="142"/>
      <c r="AD191" s="142"/>
    </row>
    <row r="192" spans="1:30" ht="12.75" customHeight="1">
      <c r="A192" s="142"/>
      <c r="B192" s="142"/>
      <c r="C192" s="142"/>
      <c r="D192" s="142"/>
      <c r="E192" s="142"/>
      <c r="F192" s="142"/>
      <c r="G192" s="146"/>
      <c r="H192" s="146"/>
      <c r="I192" s="174"/>
      <c r="J192" s="146"/>
      <c r="K192" s="174"/>
      <c r="L192" s="175"/>
      <c r="M192" s="174"/>
      <c r="N192" s="175"/>
      <c r="O192" s="146"/>
      <c r="P192" s="146"/>
      <c r="Q192" s="146"/>
      <c r="R192" s="146"/>
      <c r="S192" s="146"/>
      <c r="T192" s="146"/>
      <c r="U192" s="146"/>
      <c r="V192" s="146"/>
      <c r="W192" s="146"/>
      <c r="X192" s="146"/>
      <c r="Y192" s="146"/>
      <c r="Z192" s="146"/>
      <c r="AA192" s="146"/>
      <c r="AB192" s="146"/>
      <c r="AC192" s="142"/>
      <c r="AD192" s="142"/>
    </row>
    <row r="193" spans="1:30" ht="12.75" customHeight="1">
      <c r="A193" s="142"/>
      <c r="B193" s="142"/>
      <c r="C193" s="142"/>
      <c r="D193" s="142"/>
      <c r="E193" s="142"/>
      <c r="F193" s="142"/>
      <c r="G193" s="146"/>
      <c r="H193" s="146"/>
      <c r="I193" s="174"/>
      <c r="J193" s="146"/>
      <c r="K193" s="174"/>
      <c r="L193" s="175"/>
      <c r="M193" s="174"/>
      <c r="N193" s="175"/>
      <c r="O193" s="146"/>
      <c r="P193" s="146"/>
      <c r="Q193" s="146"/>
      <c r="R193" s="146"/>
      <c r="S193" s="146"/>
      <c r="T193" s="146"/>
      <c r="U193" s="146"/>
      <c r="V193" s="146"/>
      <c r="W193" s="146"/>
      <c r="X193" s="146"/>
      <c r="Y193" s="146"/>
      <c r="Z193" s="146"/>
      <c r="AA193" s="146"/>
      <c r="AB193" s="146"/>
      <c r="AC193" s="142"/>
      <c r="AD193" s="142"/>
    </row>
    <row r="194" spans="1:30" ht="12.75" customHeight="1">
      <c r="A194" s="142"/>
      <c r="B194" s="142"/>
      <c r="C194" s="142"/>
      <c r="D194" s="142"/>
      <c r="E194" s="142"/>
      <c r="F194" s="142"/>
      <c r="G194" s="146"/>
      <c r="H194" s="146"/>
      <c r="I194" s="174"/>
      <c r="J194" s="146"/>
      <c r="K194" s="174"/>
      <c r="L194" s="175"/>
      <c r="M194" s="174"/>
      <c r="N194" s="175"/>
      <c r="O194" s="146"/>
      <c r="P194" s="146"/>
      <c r="Q194" s="146"/>
      <c r="R194" s="146"/>
      <c r="S194" s="146"/>
      <c r="T194" s="146"/>
      <c r="U194" s="146"/>
      <c r="V194" s="146"/>
      <c r="W194" s="146"/>
      <c r="X194" s="146"/>
      <c r="Y194" s="146"/>
      <c r="Z194" s="146"/>
      <c r="AA194" s="146"/>
      <c r="AB194" s="146"/>
      <c r="AC194" s="142"/>
      <c r="AD194" s="142"/>
    </row>
    <row r="195" spans="1:30" ht="12.75" customHeight="1">
      <c r="A195" s="142"/>
      <c r="B195" s="142"/>
      <c r="C195" s="142"/>
      <c r="D195" s="142"/>
      <c r="E195" s="142"/>
      <c r="F195" s="142"/>
      <c r="G195" s="146"/>
      <c r="H195" s="146"/>
      <c r="I195" s="174"/>
      <c r="J195" s="146"/>
      <c r="K195" s="174"/>
      <c r="L195" s="175"/>
      <c r="M195" s="174"/>
      <c r="N195" s="175"/>
      <c r="O195" s="146"/>
      <c r="P195" s="146"/>
      <c r="Q195" s="146"/>
      <c r="R195" s="146"/>
      <c r="S195" s="146"/>
      <c r="T195" s="146"/>
      <c r="U195" s="146"/>
      <c r="V195" s="146"/>
      <c r="W195" s="146"/>
      <c r="X195" s="146"/>
      <c r="Y195" s="146"/>
      <c r="Z195" s="146"/>
      <c r="AA195" s="146"/>
      <c r="AB195" s="146"/>
      <c r="AC195" s="142"/>
      <c r="AD195" s="142"/>
    </row>
    <row r="196" spans="1:30" ht="12.75" customHeight="1">
      <c r="A196" s="142"/>
      <c r="B196" s="142"/>
      <c r="C196" s="142"/>
      <c r="D196" s="142"/>
      <c r="E196" s="142"/>
      <c r="F196" s="142"/>
      <c r="G196" s="146"/>
      <c r="H196" s="146"/>
      <c r="I196" s="174"/>
      <c r="J196" s="146"/>
      <c r="K196" s="174"/>
      <c r="L196" s="175"/>
      <c r="M196" s="174"/>
      <c r="N196" s="175"/>
      <c r="O196" s="146"/>
      <c r="P196" s="146"/>
      <c r="Q196" s="146"/>
      <c r="R196" s="146"/>
      <c r="S196" s="146"/>
      <c r="T196" s="146"/>
      <c r="U196" s="146"/>
      <c r="V196" s="146"/>
      <c r="W196" s="146"/>
      <c r="X196" s="146"/>
      <c r="Y196" s="146"/>
      <c r="Z196" s="146"/>
      <c r="AA196" s="146"/>
      <c r="AB196" s="146"/>
      <c r="AC196" s="142"/>
      <c r="AD196" s="142"/>
    </row>
    <row r="197" spans="1:30" ht="12.75" customHeight="1">
      <c r="A197" s="142"/>
      <c r="B197" s="142"/>
      <c r="C197" s="142"/>
      <c r="D197" s="142"/>
      <c r="E197" s="142"/>
      <c r="F197" s="142"/>
      <c r="G197" s="146"/>
      <c r="H197" s="146"/>
      <c r="I197" s="174"/>
      <c r="J197" s="146"/>
      <c r="K197" s="174"/>
      <c r="L197" s="175"/>
      <c r="M197" s="174"/>
      <c r="N197" s="175"/>
      <c r="O197" s="146"/>
      <c r="P197" s="146"/>
      <c r="Q197" s="146"/>
      <c r="R197" s="146"/>
      <c r="S197" s="146"/>
      <c r="T197" s="146"/>
      <c r="U197" s="146"/>
      <c r="V197" s="146"/>
      <c r="W197" s="146"/>
      <c r="X197" s="146"/>
      <c r="Y197" s="146"/>
      <c r="Z197" s="146"/>
      <c r="AA197" s="146"/>
      <c r="AB197" s="146"/>
      <c r="AC197" s="142"/>
      <c r="AD197" s="142"/>
    </row>
    <row r="198" spans="1:30" ht="12.75" customHeight="1">
      <c r="A198" s="142"/>
      <c r="B198" s="142"/>
      <c r="C198" s="142"/>
      <c r="D198" s="142"/>
      <c r="E198" s="142"/>
      <c r="F198" s="142"/>
      <c r="G198" s="146"/>
      <c r="H198" s="146"/>
      <c r="I198" s="174"/>
      <c r="J198" s="146"/>
      <c r="K198" s="174"/>
      <c r="L198" s="175"/>
      <c r="M198" s="174"/>
      <c r="N198" s="175"/>
      <c r="O198" s="146"/>
      <c r="P198" s="146"/>
      <c r="Q198" s="146"/>
      <c r="R198" s="146"/>
      <c r="S198" s="146"/>
      <c r="T198" s="146"/>
      <c r="U198" s="146"/>
      <c r="V198" s="146"/>
      <c r="W198" s="146"/>
      <c r="X198" s="146"/>
      <c r="Y198" s="146"/>
      <c r="Z198" s="146"/>
      <c r="AA198" s="146"/>
      <c r="AB198" s="146"/>
      <c r="AC198" s="142"/>
      <c r="AD198" s="142"/>
    </row>
    <row r="199" spans="1:30" ht="12.75" customHeight="1">
      <c r="A199" s="142"/>
      <c r="B199" s="142"/>
      <c r="C199" s="142"/>
      <c r="D199" s="142"/>
      <c r="E199" s="142"/>
      <c r="F199" s="142"/>
      <c r="G199" s="146"/>
      <c r="H199" s="146"/>
      <c r="I199" s="174"/>
      <c r="J199" s="146"/>
      <c r="K199" s="174"/>
      <c r="L199" s="175"/>
      <c r="M199" s="174"/>
      <c r="N199" s="175"/>
      <c r="O199" s="146"/>
      <c r="P199" s="146"/>
      <c r="Q199" s="146"/>
      <c r="R199" s="146"/>
      <c r="S199" s="146"/>
      <c r="T199" s="146"/>
      <c r="U199" s="146"/>
      <c r="V199" s="146"/>
      <c r="W199" s="146"/>
      <c r="X199" s="146"/>
      <c r="Y199" s="146"/>
      <c r="Z199" s="146"/>
      <c r="AA199" s="146"/>
      <c r="AB199" s="146"/>
      <c r="AC199" s="142"/>
      <c r="AD199" s="142"/>
    </row>
    <row r="200" spans="1:30" ht="12.75" customHeight="1">
      <c r="A200" s="142"/>
      <c r="B200" s="142"/>
      <c r="C200" s="142"/>
      <c r="D200" s="142"/>
      <c r="E200" s="142"/>
      <c r="F200" s="142"/>
      <c r="G200" s="146"/>
      <c r="H200" s="146"/>
      <c r="I200" s="174"/>
      <c r="J200" s="146"/>
      <c r="K200" s="174"/>
      <c r="L200" s="175"/>
      <c r="M200" s="174"/>
      <c r="N200" s="175"/>
      <c r="O200" s="146"/>
      <c r="P200" s="146"/>
      <c r="Q200" s="146"/>
      <c r="R200" s="146"/>
      <c r="S200" s="146"/>
      <c r="T200" s="146"/>
      <c r="U200" s="146"/>
      <c r="V200" s="146"/>
      <c r="W200" s="146"/>
      <c r="X200" s="146"/>
      <c r="Y200" s="146"/>
      <c r="Z200" s="146"/>
      <c r="AA200" s="146"/>
      <c r="AB200" s="146"/>
      <c r="AC200" s="142"/>
      <c r="AD200" s="142"/>
    </row>
    <row r="201" spans="1:30" ht="12.75" customHeight="1">
      <c r="A201" s="142"/>
      <c r="B201" s="142"/>
      <c r="C201" s="142"/>
      <c r="D201" s="142"/>
      <c r="E201" s="142"/>
      <c r="F201" s="142"/>
      <c r="G201" s="146"/>
      <c r="H201" s="146"/>
      <c r="I201" s="174"/>
      <c r="J201" s="146"/>
      <c r="K201" s="174"/>
      <c r="L201" s="175"/>
      <c r="M201" s="174"/>
      <c r="N201" s="175"/>
      <c r="O201" s="146"/>
      <c r="P201" s="146"/>
      <c r="Q201" s="146"/>
      <c r="R201" s="146"/>
      <c r="S201" s="146"/>
      <c r="T201" s="146"/>
      <c r="U201" s="146"/>
      <c r="V201" s="146"/>
      <c r="W201" s="146"/>
      <c r="X201" s="146"/>
      <c r="Y201" s="146"/>
      <c r="Z201" s="146"/>
      <c r="AA201" s="146"/>
      <c r="AB201" s="146"/>
      <c r="AC201" s="142"/>
      <c r="AD201" s="142"/>
    </row>
    <row r="202" spans="1:30" ht="12.75" customHeight="1">
      <c r="A202" s="142"/>
      <c r="B202" s="142"/>
      <c r="C202" s="142"/>
      <c r="D202" s="142"/>
      <c r="E202" s="142"/>
      <c r="F202" s="142"/>
      <c r="G202" s="146"/>
      <c r="H202" s="146"/>
      <c r="I202" s="174"/>
      <c r="J202" s="146"/>
      <c r="K202" s="174"/>
      <c r="L202" s="175"/>
      <c r="M202" s="174"/>
      <c r="N202" s="175"/>
      <c r="O202" s="146"/>
      <c r="P202" s="146"/>
      <c r="Q202" s="146"/>
      <c r="R202" s="146"/>
      <c r="S202" s="146"/>
      <c r="T202" s="146"/>
      <c r="U202" s="146"/>
      <c r="V202" s="146"/>
      <c r="W202" s="146"/>
      <c r="X202" s="146"/>
      <c r="Y202" s="146"/>
      <c r="Z202" s="146"/>
      <c r="AA202" s="146"/>
      <c r="AB202" s="146"/>
      <c r="AC202" s="142"/>
      <c r="AD202" s="142"/>
    </row>
    <row r="203" spans="1:30" ht="12.75" customHeight="1">
      <c r="A203" s="142"/>
      <c r="B203" s="142"/>
      <c r="C203" s="142"/>
      <c r="D203" s="142"/>
      <c r="E203" s="142"/>
      <c r="F203" s="142"/>
      <c r="G203" s="146"/>
      <c r="H203" s="146"/>
      <c r="I203" s="174"/>
      <c r="J203" s="146"/>
      <c r="K203" s="174"/>
      <c r="L203" s="175"/>
      <c r="M203" s="174"/>
      <c r="N203" s="175"/>
      <c r="O203" s="146"/>
      <c r="P203" s="146"/>
      <c r="Q203" s="146"/>
      <c r="R203" s="146"/>
      <c r="S203" s="146"/>
      <c r="T203" s="146"/>
      <c r="U203" s="146"/>
      <c r="V203" s="146"/>
      <c r="W203" s="146"/>
      <c r="X203" s="146"/>
      <c r="Y203" s="146"/>
      <c r="Z203" s="146"/>
      <c r="AA203" s="146"/>
      <c r="AB203" s="146"/>
      <c r="AC203" s="142"/>
      <c r="AD203" s="142"/>
    </row>
    <row r="204" spans="1:30" ht="12.75" customHeight="1">
      <c r="A204" s="142"/>
      <c r="B204" s="142"/>
      <c r="C204" s="142"/>
      <c r="D204" s="142"/>
      <c r="E204" s="142"/>
      <c r="F204" s="142"/>
      <c r="G204" s="146"/>
      <c r="H204" s="146"/>
      <c r="I204" s="174"/>
      <c r="J204" s="146"/>
      <c r="K204" s="174"/>
      <c r="L204" s="175"/>
      <c r="M204" s="174"/>
      <c r="N204" s="175"/>
      <c r="O204" s="146"/>
      <c r="P204" s="146"/>
      <c r="Q204" s="146"/>
      <c r="R204" s="146"/>
      <c r="S204" s="146"/>
      <c r="T204" s="146"/>
      <c r="U204" s="146"/>
      <c r="V204" s="146"/>
      <c r="W204" s="146"/>
      <c r="X204" s="146"/>
      <c r="Y204" s="146"/>
      <c r="Z204" s="146"/>
      <c r="AA204" s="146"/>
      <c r="AB204" s="146"/>
      <c r="AC204" s="142"/>
      <c r="AD204" s="142"/>
    </row>
    <row r="205" spans="1:30" ht="12.75" customHeight="1">
      <c r="A205" s="142"/>
      <c r="B205" s="142"/>
      <c r="C205" s="142"/>
      <c r="D205" s="142"/>
      <c r="E205" s="142"/>
      <c r="F205" s="142"/>
      <c r="G205" s="146"/>
      <c r="H205" s="146"/>
      <c r="I205" s="174"/>
      <c r="J205" s="146"/>
      <c r="K205" s="174"/>
      <c r="L205" s="175"/>
      <c r="M205" s="174"/>
      <c r="N205" s="175"/>
      <c r="O205" s="146"/>
      <c r="P205" s="146"/>
      <c r="Q205" s="146"/>
      <c r="R205" s="146"/>
      <c r="S205" s="146"/>
      <c r="T205" s="146"/>
      <c r="U205" s="146"/>
      <c r="V205" s="146"/>
      <c r="W205" s="146"/>
      <c r="X205" s="146"/>
      <c r="Y205" s="146"/>
      <c r="Z205" s="146"/>
      <c r="AA205" s="146"/>
      <c r="AB205" s="146"/>
      <c r="AC205" s="142"/>
      <c r="AD205" s="142"/>
    </row>
    <row r="206" spans="1:30" ht="12.75" customHeight="1">
      <c r="A206" s="142"/>
      <c r="B206" s="142"/>
      <c r="C206" s="142"/>
      <c r="D206" s="142"/>
      <c r="E206" s="142"/>
      <c r="F206" s="142"/>
      <c r="G206" s="146"/>
      <c r="H206" s="146"/>
      <c r="I206" s="174"/>
      <c r="J206" s="146"/>
      <c r="K206" s="174"/>
      <c r="L206" s="175"/>
      <c r="M206" s="174"/>
      <c r="N206" s="175"/>
      <c r="O206" s="146"/>
      <c r="P206" s="146"/>
      <c r="Q206" s="146"/>
      <c r="R206" s="146"/>
      <c r="S206" s="146"/>
      <c r="T206" s="146"/>
      <c r="U206" s="146"/>
      <c r="V206" s="146"/>
      <c r="W206" s="146"/>
      <c r="X206" s="146"/>
      <c r="Y206" s="146"/>
      <c r="Z206" s="146"/>
      <c r="AA206" s="146"/>
      <c r="AB206" s="146"/>
      <c r="AC206" s="142"/>
      <c r="AD206" s="142"/>
    </row>
    <row r="207" spans="1:30" ht="12.75" customHeight="1">
      <c r="A207" s="142"/>
      <c r="B207" s="142"/>
      <c r="C207" s="142"/>
      <c r="D207" s="142"/>
      <c r="E207" s="142"/>
      <c r="F207" s="142"/>
      <c r="G207" s="146"/>
      <c r="H207" s="146"/>
      <c r="I207" s="174"/>
      <c r="J207" s="146"/>
      <c r="K207" s="174"/>
      <c r="L207" s="175"/>
      <c r="M207" s="174"/>
      <c r="N207" s="175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2"/>
      <c r="AD207" s="142"/>
    </row>
    <row r="208" spans="1:30" ht="12.75" customHeight="1">
      <c r="A208" s="142"/>
      <c r="B208" s="142"/>
      <c r="C208" s="142"/>
      <c r="D208" s="142"/>
      <c r="E208" s="142"/>
      <c r="F208" s="142"/>
      <c r="G208" s="146"/>
      <c r="H208" s="146"/>
      <c r="I208" s="174"/>
      <c r="J208" s="146"/>
      <c r="K208" s="174"/>
      <c r="L208" s="175"/>
      <c r="M208" s="174"/>
      <c r="N208" s="175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2"/>
      <c r="AD208" s="142"/>
    </row>
    <row r="209" spans="1:30" ht="12.75" customHeight="1">
      <c r="A209" s="142"/>
      <c r="B209" s="142"/>
      <c r="C209" s="142"/>
      <c r="D209" s="142"/>
      <c r="E209" s="142"/>
      <c r="F209" s="142"/>
      <c r="G209" s="146"/>
      <c r="H209" s="146"/>
      <c r="I209" s="174"/>
      <c r="J209" s="146"/>
      <c r="K209" s="174"/>
      <c r="L209" s="175"/>
      <c r="M209" s="174"/>
      <c r="N209" s="175"/>
      <c r="O209" s="146"/>
      <c r="P209" s="146"/>
      <c r="Q209" s="146"/>
      <c r="R209" s="146"/>
      <c r="S209" s="146"/>
      <c r="T209" s="146"/>
      <c r="U209" s="146"/>
      <c r="V209" s="146"/>
      <c r="W209" s="146"/>
      <c r="X209" s="146"/>
      <c r="Y209" s="146"/>
      <c r="Z209" s="146"/>
      <c r="AA209" s="146"/>
      <c r="AB209" s="146"/>
      <c r="AC209" s="142"/>
      <c r="AD209" s="142"/>
    </row>
    <row r="210" spans="1:30" ht="12.75" customHeight="1">
      <c r="A210" s="142"/>
      <c r="B210" s="142"/>
      <c r="C210" s="142"/>
      <c r="D210" s="142"/>
      <c r="E210" s="142"/>
      <c r="F210" s="142"/>
      <c r="G210" s="146"/>
      <c r="H210" s="146"/>
      <c r="I210" s="174"/>
      <c r="J210" s="146"/>
      <c r="K210" s="174"/>
      <c r="L210" s="175"/>
      <c r="M210" s="174"/>
      <c r="N210" s="175"/>
      <c r="O210" s="146"/>
      <c r="P210" s="146"/>
      <c r="Q210" s="146"/>
      <c r="R210" s="146"/>
      <c r="S210" s="146"/>
      <c r="T210" s="146"/>
      <c r="U210" s="146"/>
      <c r="V210" s="146"/>
      <c r="W210" s="146"/>
      <c r="X210" s="146"/>
      <c r="Y210" s="146"/>
      <c r="Z210" s="146"/>
      <c r="AA210" s="146"/>
      <c r="AB210" s="146"/>
      <c r="AC210" s="142"/>
      <c r="AD210" s="142"/>
    </row>
    <row r="211" spans="1:30" ht="12.75" customHeight="1">
      <c r="A211" s="142"/>
      <c r="B211" s="142"/>
      <c r="C211" s="142"/>
      <c r="D211" s="142"/>
      <c r="E211" s="142"/>
      <c r="F211" s="142"/>
      <c r="G211" s="146"/>
      <c r="H211" s="146"/>
      <c r="I211" s="174"/>
      <c r="J211" s="146"/>
      <c r="K211" s="174"/>
      <c r="L211" s="175"/>
      <c r="M211" s="174"/>
      <c r="N211" s="175"/>
      <c r="O211" s="146"/>
      <c r="P211" s="146"/>
      <c r="Q211" s="146"/>
      <c r="R211" s="146"/>
      <c r="S211" s="146"/>
      <c r="T211" s="146"/>
      <c r="U211" s="146"/>
      <c r="V211" s="146"/>
      <c r="W211" s="146"/>
      <c r="X211" s="146"/>
      <c r="Y211" s="146"/>
      <c r="Z211" s="146"/>
      <c r="AA211" s="146"/>
      <c r="AB211" s="146"/>
      <c r="AC211" s="142"/>
      <c r="AD211" s="142"/>
    </row>
    <row r="212" spans="1:30" ht="12.75" customHeight="1">
      <c r="A212" s="142"/>
      <c r="B212" s="142"/>
      <c r="C212" s="142"/>
      <c r="D212" s="142"/>
      <c r="E212" s="142"/>
      <c r="F212" s="142"/>
      <c r="G212" s="146"/>
      <c r="H212" s="146"/>
      <c r="I212" s="174"/>
      <c r="J212" s="146"/>
      <c r="K212" s="174"/>
      <c r="L212" s="175"/>
      <c r="M212" s="174"/>
      <c r="N212" s="175"/>
      <c r="O212" s="146"/>
      <c r="P212" s="146"/>
      <c r="Q212" s="146"/>
      <c r="R212" s="146"/>
      <c r="S212" s="146"/>
      <c r="T212" s="146"/>
      <c r="U212" s="146"/>
      <c r="V212" s="146"/>
      <c r="W212" s="146"/>
      <c r="X212" s="146"/>
      <c r="Y212" s="146"/>
      <c r="Z212" s="146"/>
      <c r="AA212" s="146"/>
      <c r="AB212" s="146"/>
      <c r="AC212" s="142"/>
      <c r="AD212" s="142"/>
    </row>
    <row r="213" spans="1:30" ht="12.75" customHeight="1">
      <c r="A213" s="142"/>
      <c r="B213" s="142"/>
      <c r="C213" s="142"/>
      <c r="D213" s="142"/>
      <c r="E213" s="142"/>
      <c r="F213" s="142"/>
      <c r="G213" s="146"/>
      <c r="H213" s="146"/>
      <c r="I213" s="174"/>
      <c r="J213" s="146"/>
      <c r="K213" s="174"/>
      <c r="L213" s="175"/>
      <c r="M213" s="174"/>
      <c r="N213" s="175"/>
      <c r="O213" s="146"/>
      <c r="P213" s="146"/>
      <c r="Q213" s="146"/>
      <c r="R213" s="146"/>
      <c r="S213" s="146"/>
      <c r="T213" s="146"/>
      <c r="U213" s="146"/>
      <c r="V213" s="146"/>
      <c r="W213" s="146"/>
      <c r="X213" s="146"/>
      <c r="Y213" s="146"/>
      <c r="Z213" s="146"/>
      <c r="AA213" s="146"/>
      <c r="AB213" s="146"/>
      <c r="AC213" s="142"/>
      <c r="AD213" s="142"/>
    </row>
    <row r="214" spans="1:30" ht="12.75" customHeight="1">
      <c r="A214" s="142"/>
      <c r="B214" s="142"/>
      <c r="C214" s="142"/>
      <c r="D214" s="142"/>
      <c r="E214" s="142"/>
      <c r="F214" s="142"/>
      <c r="G214" s="146"/>
      <c r="H214" s="146"/>
      <c r="I214" s="174"/>
      <c r="J214" s="146"/>
      <c r="K214" s="174"/>
      <c r="L214" s="175"/>
      <c r="M214" s="174"/>
      <c r="N214" s="175"/>
      <c r="O214" s="146"/>
      <c r="P214" s="146"/>
      <c r="Q214" s="146"/>
      <c r="R214" s="146"/>
      <c r="S214" s="146"/>
      <c r="T214" s="146"/>
      <c r="U214" s="146"/>
      <c r="V214" s="146"/>
      <c r="W214" s="146"/>
      <c r="X214" s="146"/>
      <c r="Y214" s="146"/>
      <c r="Z214" s="146"/>
      <c r="AA214" s="146"/>
      <c r="AB214" s="146"/>
      <c r="AC214" s="142"/>
      <c r="AD214" s="142"/>
    </row>
    <row r="215" spans="1:30" ht="12.75" customHeight="1">
      <c r="A215" s="142"/>
      <c r="B215" s="142"/>
      <c r="C215" s="142"/>
      <c r="D215" s="142"/>
      <c r="E215" s="142"/>
      <c r="F215" s="142"/>
      <c r="G215" s="146"/>
      <c r="H215" s="146"/>
      <c r="I215" s="174"/>
      <c r="J215" s="146"/>
      <c r="K215" s="174"/>
      <c r="L215" s="175"/>
      <c r="M215" s="174"/>
      <c r="N215" s="175"/>
      <c r="O215" s="146"/>
      <c r="P215" s="146"/>
      <c r="Q215" s="146"/>
      <c r="R215" s="146"/>
      <c r="S215" s="146"/>
      <c r="T215" s="146"/>
      <c r="U215" s="146"/>
      <c r="V215" s="146"/>
      <c r="W215" s="146"/>
      <c r="X215" s="146"/>
      <c r="Y215" s="146"/>
      <c r="Z215" s="146"/>
      <c r="AA215" s="146"/>
      <c r="AB215" s="146"/>
      <c r="AC215" s="142"/>
      <c r="AD215" s="142"/>
    </row>
    <row r="216" spans="1:30" ht="12.75" customHeight="1">
      <c r="A216" s="142"/>
      <c r="B216" s="142"/>
      <c r="C216" s="142"/>
      <c r="D216" s="142"/>
      <c r="E216" s="142"/>
      <c r="F216" s="142"/>
      <c r="G216" s="146"/>
      <c r="H216" s="146"/>
      <c r="I216" s="174"/>
      <c r="J216" s="146"/>
      <c r="K216" s="174"/>
      <c r="L216" s="175"/>
      <c r="M216" s="174"/>
      <c r="N216" s="175"/>
      <c r="O216" s="146"/>
      <c r="P216" s="146"/>
      <c r="Q216" s="146"/>
      <c r="R216" s="146"/>
      <c r="S216" s="146"/>
      <c r="T216" s="146"/>
      <c r="U216" s="146"/>
      <c r="V216" s="146"/>
      <c r="W216" s="146"/>
      <c r="X216" s="146"/>
      <c r="Y216" s="146"/>
      <c r="Z216" s="146"/>
      <c r="AA216" s="146"/>
      <c r="AB216" s="146"/>
      <c r="AC216" s="142"/>
      <c r="AD216" s="142"/>
    </row>
    <row r="217" spans="1:30" ht="12.75" customHeight="1">
      <c r="A217" s="142"/>
      <c r="B217" s="142"/>
      <c r="C217" s="142"/>
      <c r="D217" s="142"/>
      <c r="E217" s="142"/>
      <c r="F217" s="142"/>
      <c r="G217" s="146"/>
      <c r="H217" s="146"/>
      <c r="I217" s="174"/>
      <c r="J217" s="146"/>
      <c r="K217" s="174"/>
      <c r="L217" s="175"/>
      <c r="M217" s="174"/>
      <c r="N217" s="175"/>
      <c r="O217" s="146"/>
      <c r="P217" s="146"/>
      <c r="Q217" s="146"/>
      <c r="R217" s="146"/>
      <c r="S217" s="146"/>
      <c r="T217" s="146"/>
      <c r="U217" s="146"/>
      <c r="V217" s="146"/>
      <c r="W217" s="146"/>
      <c r="X217" s="146"/>
      <c r="Y217" s="146"/>
      <c r="Z217" s="146"/>
      <c r="AA217" s="146"/>
      <c r="AB217" s="146"/>
      <c r="AC217" s="142"/>
      <c r="AD217" s="142"/>
    </row>
    <row r="218" spans="1:30" ht="12.75" customHeight="1">
      <c r="A218" s="142"/>
      <c r="B218" s="142"/>
      <c r="C218" s="142"/>
      <c r="D218" s="142"/>
      <c r="E218" s="142"/>
      <c r="F218" s="142"/>
      <c r="G218" s="146"/>
      <c r="H218" s="146"/>
      <c r="I218" s="174"/>
      <c r="J218" s="146"/>
      <c r="K218" s="174"/>
      <c r="L218" s="175"/>
      <c r="M218" s="174"/>
      <c r="N218" s="175"/>
      <c r="O218" s="146"/>
      <c r="P218" s="146"/>
      <c r="Q218" s="146"/>
      <c r="R218" s="146"/>
      <c r="S218" s="146"/>
      <c r="T218" s="146"/>
      <c r="U218" s="146"/>
      <c r="V218" s="146"/>
      <c r="W218" s="146"/>
      <c r="X218" s="146"/>
      <c r="Y218" s="146"/>
      <c r="Z218" s="146"/>
      <c r="AA218" s="146"/>
      <c r="AB218" s="146"/>
      <c r="AC218" s="142"/>
      <c r="AD218" s="142"/>
    </row>
    <row r="219" spans="1:30" ht="12.75" customHeight="1">
      <c r="A219" s="142"/>
      <c r="B219" s="142"/>
      <c r="C219" s="142"/>
      <c r="D219" s="142"/>
      <c r="E219" s="142"/>
      <c r="F219" s="142"/>
      <c r="G219" s="146"/>
      <c r="H219" s="146"/>
      <c r="I219" s="174"/>
      <c r="J219" s="146"/>
      <c r="K219" s="174"/>
      <c r="L219" s="175"/>
      <c r="M219" s="174"/>
      <c r="N219" s="175"/>
      <c r="O219" s="146"/>
      <c r="P219" s="146"/>
      <c r="Q219" s="146"/>
      <c r="R219" s="146"/>
      <c r="S219" s="146"/>
      <c r="T219" s="146"/>
      <c r="U219" s="146"/>
      <c r="V219" s="146"/>
      <c r="W219" s="146"/>
      <c r="X219" s="146"/>
      <c r="Y219" s="146"/>
      <c r="Z219" s="146"/>
      <c r="AA219" s="146"/>
      <c r="AB219" s="146"/>
      <c r="AC219" s="142"/>
      <c r="AD219" s="142"/>
    </row>
    <row r="220" spans="1:30" ht="12.75" customHeight="1">
      <c r="A220" s="142"/>
      <c r="B220" s="142"/>
      <c r="C220" s="142"/>
      <c r="D220" s="142"/>
      <c r="E220" s="142"/>
      <c r="F220" s="142"/>
      <c r="G220" s="146"/>
      <c r="H220" s="146"/>
      <c r="I220" s="174"/>
      <c r="J220" s="146"/>
      <c r="K220" s="174"/>
      <c r="L220" s="175"/>
      <c r="M220" s="174"/>
      <c r="N220" s="175"/>
      <c r="O220" s="146"/>
      <c r="P220" s="146"/>
      <c r="Q220" s="146"/>
      <c r="R220" s="146"/>
      <c r="S220" s="146"/>
      <c r="T220" s="146"/>
      <c r="U220" s="146"/>
      <c r="V220" s="146"/>
      <c r="W220" s="146"/>
      <c r="X220" s="146"/>
      <c r="Y220" s="146"/>
      <c r="Z220" s="146"/>
      <c r="AA220" s="146"/>
      <c r="AB220" s="146"/>
      <c r="AC220" s="142"/>
      <c r="AD220" s="142"/>
    </row>
    <row r="221" spans="1:30" ht="12.75" customHeight="1">
      <c r="A221" s="142"/>
      <c r="B221" s="142"/>
      <c r="C221" s="142"/>
      <c r="D221" s="142"/>
      <c r="E221" s="142"/>
      <c r="F221" s="142"/>
      <c r="G221" s="146"/>
      <c r="H221" s="146"/>
      <c r="I221" s="174"/>
      <c r="J221" s="146"/>
      <c r="K221" s="174"/>
      <c r="L221" s="175"/>
      <c r="M221" s="174"/>
      <c r="N221" s="175"/>
      <c r="O221" s="146"/>
      <c r="P221" s="146"/>
      <c r="Q221" s="146"/>
      <c r="R221" s="146"/>
      <c r="S221" s="146"/>
      <c r="T221" s="146"/>
      <c r="U221" s="146"/>
      <c r="V221" s="146"/>
      <c r="W221" s="146"/>
      <c r="X221" s="146"/>
      <c r="Y221" s="146"/>
      <c r="Z221" s="146"/>
      <c r="AA221" s="146"/>
      <c r="AB221" s="146"/>
      <c r="AC221" s="142"/>
      <c r="AD221" s="142"/>
    </row>
    <row r="222" spans="1:30" ht="12.75" customHeight="1">
      <c r="A222" s="142"/>
      <c r="B222" s="142"/>
      <c r="C222" s="142"/>
      <c r="D222" s="142"/>
      <c r="E222" s="142"/>
      <c r="F222" s="142"/>
      <c r="G222" s="146"/>
      <c r="H222" s="146"/>
      <c r="I222" s="174"/>
      <c r="J222" s="146"/>
      <c r="K222" s="174"/>
      <c r="L222" s="175"/>
      <c r="M222" s="174"/>
      <c r="N222" s="175"/>
      <c r="O222" s="146"/>
      <c r="P222" s="146"/>
      <c r="Q222" s="146"/>
      <c r="R222" s="146"/>
      <c r="S222" s="146"/>
      <c r="T222" s="146"/>
      <c r="U222" s="146"/>
      <c r="V222" s="146"/>
      <c r="W222" s="146"/>
      <c r="X222" s="146"/>
      <c r="Y222" s="146"/>
      <c r="Z222" s="146"/>
      <c r="AA222" s="146"/>
      <c r="AB222" s="146"/>
      <c r="AC222" s="142"/>
      <c r="AD222" s="142"/>
    </row>
    <row r="223" spans="1:30" ht="12.75" customHeight="1">
      <c r="A223" s="142"/>
      <c r="B223" s="142"/>
      <c r="C223" s="142"/>
      <c r="D223" s="142"/>
      <c r="E223" s="142"/>
      <c r="F223" s="142"/>
      <c r="G223" s="146"/>
      <c r="H223" s="146"/>
      <c r="I223" s="174"/>
      <c r="J223" s="146"/>
      <c r="K223" s="174"/>
      <c r="L223" s="175"/>
      <c r="M223" s="174"/>
      <c r="N223" s="175"/>
      <c r="O223" s="146"/>
      <c r="P223" s="146"/>
      <c r="Q223" s="146"/>
      <c r="R223" s="146"/>
      <c r="S223" s="146"/>
      <c r="T223" s="146"/>
      <c r="U223" s="146"/>
      <c r="V223" s="146"/>
      <c r="W223" s="146"/>
      <c r="X223" s="146"/>
      <c r="Y223" s="146"/>
      <c r="Z223" s="146"/>
      <c r="AA223" s="146"/>
      <c r="AB223" s="146"/>
      <c r="AC223" s="142"/>
      <c r="AD223" s="142"/>
    </row>
    <row r="224" spans="1:30" ht="12.75" customHeight="1">
      <c r="A224" s="142"/>
      <c r="B224" s="142"/>
      <c r="C224" s="142"/>
      <c r="D224" s="142"/>
      <c r="E224" s="142"/>
      <c r="F224" s="142"/>
      <c r="G224" s="146"/>
      <c r="H224" s="146"/>
      <c r="I224" s="174"/>
      <c r="J224" s="146"/>
      <c r="K224" s="174"/>
      <c r="L224" s="175"/>
      <c r="M224" s="174"/>
      <c r="N224" s="175"/>
      <c r="O224" s="146"/>
      <c r="P224" s="146"/>
      <c r="Q224" s="146"/>
      <c r="R224" s="146"/>
      <c r="S224" s="146"/>
      <c r="T224" s="146"/>
      <c r="U224" s="146"/>
      <c r="V224" s="146"/>
      <c r="W224" s="146"/>
      <c r="X224" s="146"/>
      <c r="Y224" s="146"/>
      <c r="Z224" s="146"/>
      <c r="AA224" s="146"/>
      <c r="AB224" s="146"/>
      <c r="AC224" s="142"/>
      <c r="AD224" s="142"/>
    </row>
    <row r="225" spans="1:30" ht="12.75" customHeight="1">
      <c r="A225" s="142"/>
      <c r="B225" s="142"/>
      <c r="C225" s="142"/>
      <c r="D225" s="142"/>
      <c r="E225" s="142"/>
      <c r="F225" s="142"/>
      <c r="G225" s="146"/>
      <c r="H225" s="146"/>
      <c r="I225" s="174"/>
      <c r="J225" s="146"/>
      <c r="K225" s="174"/>
      <c r="L225" s="175"/>
      <c r="M225" s="174"/>
      <c r="N225" s="175"/>
      <c r="O225" s="146"/>
      <c r="P225" s="146"/>
      <c r="Q225" s="146"/>
      <c r="R225" s="146"/>
      <c r="S225" s="146"/>
      <c r="T225" s="146"/>
      <c r="U225" s="146"/>
      <c r="V225" s="146"/>
      <c r="W225" s="146"/>
      <c r="X225" s="146"/>
      <c r="Y225" s="146"/>
      <c r="Z225" s="146"/>
      <c r="AA225" s="146"/>
      <c r="AB225" s="146"/>
      <c r="AC225" s="142"/>
      <c r="AD225" s="142"/>
    </row>
    <row r="226" spans="1:30" ht="12.75" customHeight="1">
      <c r="A226" s="142"/>
      <c r="B226" s="142"/>
      <c r="C226" s="142"/>
      <c r="D226" s="142"/>
      <c r="E226" s="142"/>
      <c r="F226" s="142"/>
      <c r="G226" s="146"/>
      <c r="H226" s="146"/>
      <c r="I226" s="174"/>
      <c r="J226" s="146"/>
      <c r="K226" s="174"/>
      <c r="L226" s="175"/>
      <c r="M226" s="174"/>
      <c r="N226" s="175"/>
      <c r="O226" s="146"/>
      <c r="P226" s="146"/>
      <c r="Q226" s="146"/>
      <c r="R226" s="146"/>
      <c r="S226" s="146"/>
      <c r="T226" s="146"/>
      <c r="U226" s="146"/>
      <c r="V226" s="146"/>
      <c r="W226" s="146"/>
      <c r="X226" s="146"/>
      <c r="Y226" s="146"/>
      <c r="Z226" s="146"/>
      <c r="AA226" s="146"/>
      <c r="AB226" s="146"/>
      <c r="AC226" s="142"/>
      <c r="AD226" s="142"/>
    </row>
    <row r="227" spans="1:30" ht="12.75" customHeight="1">
      <c r="A227" s="142"/>
      <c r="B227" s="142"/>
      <c r="C227" s="142"/>
      <c r="D227" s="142"/>
      <c r="E227" s="142"/>
      <c r="F227" s="142"/>
      <c r="G227" s="146"/>
      <c r="H227" s="146"/>
      <c r="I227" s="174"/>
      <c r="J227" s="146"/>
      <c r="K227" s="174"/>
      <c r="L227" s="175"/>
      <c r="M227" s="174"/>
      <c r="N227" s="175"/>
      <c r="O227" s="146"/>
      <c r="P227" s="146"/>
      <c r="Q227" s="146"/>
      <c r="R227" s="146"/>
      <c r="S227" s="146"/>
      <c r="T227" s="146"/>
      <c r="U227" s="146"/>
      <c r="V227" s="146"/>
      <c r="W227" s="146"/>
      <c r="X227" s="146"/>
      <c r="Y227" s="146"/>
      <c r="Z227" s="146"/>
      <c r="AA227" s="146"/>
      <c r="AB227" s="146"/>
      <c r="AC227" s="142"/>
      <c r="AD227" s="142"/>
    </row>
    <row r="228" spans="1:30" ht="12.75" customHeight="1">
      <c r="A228" s="142"/>
      <c r="B228" s="142"/>
      <c r="C228" s="142"/>
      <c r="D228" s="142"/>
      <c r="E228" s="142"/>
      <c r="F228" s="142"/>
      <c r="G228" s="146"/>
      <c r="H228" s="146"/>
      <c r="I228" s="174"/>
      <c r="J228" s="146"/>
      <c r="K228" s="174"/>
      <c r="L228" s="175"/>
      <c r="M228" s="174"/>
      <c r="N228" s="175"/>
      <c r="O228" s="146"/>
      <c r="P228" s="146"/>
      <c r="Q228" s="146"/>
      <c r="R228" s="146"/>
      <c r="S228" s="146"/>
      <c r="T228" s="146"/>
      <c r="U228" s="146"/>
      <c r="V228" s="146"/>
      <c r="W228" s="146"/>
      <c r="X228" s="146"/>
      <c r="Y228" s="146"/>
      <c r="Z228" s="146"/>
      <c r="AA228" s="146"/>
      <c r="AB228" s="146"/>
      <c r="AC228" s="142"/>
      <c r="AD228" s="142"/>
    </row>
    <row r="229" spans="1:30" ht="12.75" customHeight="1">
      <c r="A229" s="142"/>
      <c r="B229" s="142"/>
      <c r="C229" s="142"/>
      <c r="D229" s="142"/>
      <c r="E229" s="142"/>
      <c r="F229" s="142"/>
      <c r="G229" s="146"/>
      <c r="H229" s="146"/>
      <c r="I229" s="174"/>
      <c r="J229" s="146"/>
      <c r="K229" s="174"/>
      <c r="L229" s="175"/>
      <c r="M229" s="174"/>
      <c r="N229" s="175"/>
      <c r="O229" s="146"/>
      <c r="P229" s="146"/>
      <c r="Q229" s="146"/>
      <c r="R229" s="146"/>
      <c r="S229" s="146"/>
      <c r="T229" s="146"/>
      <c r="U229" s="146"/>
      <c r="V229" s="146"/>
      <c r="W229" s="146"/>
      <c r="X229" s="146"/>
      <c r="Y229" s="146"/>
      <c r="Z229" s="146"/>
      <c r="AA229" s="146"/>
      <c r="AB229" s="146"/>
      <c r="AC229" s="142"/>
      <c r="AD229" s="142"/>
    </row>
    <row r="230" spans="1:30" ht="12.75" customHeight="1">
      <c r="A230" s="142"/>
      <c r="B230" s="142"/>
      <c r="C230" s="142"/>
      <c r="D230" s="142"/>
      <c r="E230" s="142"/>
      <c r="F230" s="142"/>
      <c r="G230" s="146"/>
      <c r="H230" s="146"/>
      <c r="I230" s="174"/>
      <c r="J230" s="146"/>
      <c r="K230" s="174"/>
      <c r="L230" s="175"/>
      <c r="M230" s="174"/>
      <c r="N230" s="175"/>
      <c r="O230" s="146"/>
      <c r="P230" s="146"/>
      <c r="Q230" s="146"/>
      <c r="R230" s="146"/>
      <c r="S230" s="146"/>
      <c r="T230" s="146"/>
      <c r="U230" s="146"/>
      <c r="V230" s="146"/>
      <c r="W230" s="146"/>
      <c r="X230" s="146"/>
      <c r="Y230" s="146"/>
      <c r="Z230" s="146"/>
      <c r="AA230" s="146"/>
      <c r="AB230" s="146"/>
      <c r="AC230" s="142"/>
      <c r="AD230" s="142"/>
    </row>
    <row r="231" spans="1:30" ht="12.75" customHeight="1">
      <c r="A231" s="142"/>
      <c r="B231" s="142"/>
      <c r="C231" s="142"/>
      <c r="D231" s="142"/>
      <c r="E231" s="142"/>
      <c r="F231" s="142"/>
      <c r="G231" s="146"/>
      <c r="H231" s="146"/>
      <c r="I231" s="174"/>
      <c r="J231" s="146"/>
      <c r="K231" s="174"/>
      <c r="L231" s="175"/>
      <c r="M231" s="174"/>
      <c r="N231" s="175"/>
      <c r="O231" s="146"/>
      <c r="P231" s="146"/>
      <c r="Q231" s="146"/>
      <c r="R231" s="146"/>
      <c r="S231" s="146"/>
      <c r="T231" s="146"/>
      <c r="U231" s="146"/>
      <c r="V231" s="146"/>
      <c r="W231" s="146"/>
      <c r="X231" s="146"/>
      <c r="Y231" s="146"/>
      <c r="Z231" s="146"/>
      <c r="AA231" s="146"/>
      <c r="AB231" s="146"/>
      <c r="AC231" s="142"/>
      <c r="AD231" s="142"/>
    </row>
    <row r="232" spans="1:30" ht="12.75" customHeight="1">
      <c r="A232" s="142"/>
      <c r="B232" s="142"/>
      <c r="C232" s="142"/>
      <c r="D232" s="142"/>
      <c r="E232" s="142"/>
      <c r="F232" s="142"/>
      <c r="G232" s="146"/>
      <c r="H232" s="146"/>
      <c r="I232" s="174"/>
      <c r="J232" s="146"/>
      <c r="K232" s="174"/>
      <c r="L232" s="175"/>
      <c r="M232" s="174"/>
      <c r="N232" s="175"/>
      <c r="O232" s="146"/>
      <c r="P232" s="146"/>
      <c r="Q232" s="146"/>
      <c r="R232" s="146"/>
      <c r="S232" s="146"/>
      <c r="T232" s="146"/>
      <c r="U232" s="146"/>
      <c r="V232" s="146"/>
      <c r="W232" s="146"/>
      <c r="X232" s="146"/>
      <c r="Y232" s="146"/>
      <c r="Z232" s="146"/>
      <c r="AA232" s="146"/>
      <c r="AB232" s="146"/>
      <c r="AC232" s="142"/>
      <c r="AD232" s="142"/>
    </row>
    <row r="233" spans="1:30" ht="12.75" customHeight="1">
      <c r="A233" s="142"/>
      <c r="B233" s="142"/>
      <c r="C233" s="142"/>
      <c r="D233" s="142"/>
      <c r="E233" s="142"/>
      <c r="F233" s="142"/>
      <c r="G233" s="146"/>
      <c r="H233" s="146"/>
      <c r="I233" s="174"/>
      <c r="J233" s="146"/>
      <c r="K233" s="174"/>
      <c r="L233" s="175"/>
      <c r="M233" s="174"/>
      <c r="N233" s="175"/>
      <c r="O233" s="146"/>
      <c r="P233" s="146"/>
      <c r="Q233" s="146"/>
      <c r="R233" s="146"/>
      <c r="S233" s="146"/>
      <c r="T233" s="146"/>
      <c r="U233" s="146"/>
      <c r="V233" s="146"/>
      <c r="W233" s="146"/>
      <c r="X233" s="146"/>
      <c r="Y233" s="146"/>
      <c r="Z233" s="146"/>
      <c r="AA233" s="146"/>
      <c r="AB233" s="146"/>
      <c r="AC233" s="142"/>
      <c r="AD233" s="142"/>
    </row>
    <row r="234" spans="1:30" ht="12.75" customHeight="1">
      <c r="A234" s="142"/>
      <c r="B234" s="142"/>
      <c r="C234" s="142"/>
      <c r="D234" s="142"/>
      <c r="E234" s="142"/>
      <c r="F234" s="142"/>
      <c r="G234" s="146"/>
      <c r="H234" s="146"/>
      <c r="I234" s="174"/>
      <c r="J234" s="146"/>
      <c r="K234" s="174"/>
      <c r="L234" s="175"/>
      <c r="M234" s="174"/>
      <c r="N234" s="175"/>
      <c r="O234" s="146"/>
      <c r="P234" s="146"/>
      <c r="Q234" s="146"/>
      <c r="R234" s="146"/>
      <c r="S234" s="146"/>
      <c r="T234" s="146"/>
      <c r="U234" s="146"/>
      <c r="V234" s="146"/>
      <c r="W234" s="146"/>
      <c r="X234" s="146"/>
      <c r="Y234" s="146"/>
      <c r="Z234" s="146"/>
      <c r="AA234" s="146"/>
      <c r="AB234" s="146"/>
      <c r="AC234" s="142"/>
      <c r="AD234" s="142"/>
    </row>
    <row r="235" spans="1:30" ht="12.75" customHeight="1">
      <c r="A235" s="142"/>
      <c r="B235" s="142"/>
      <c r="C235" s="142"/>
      <c r="D235" s="142"/>
      <c r="E235" s="142"/>
      <c r="F235" s="142"/>
      <c r="G235" s="146"/>
      <c r="H235" s="146"/>
      <c r="I235" s="174"/>
      <c r="J235" s="146"/>
      <c r="K235" s="174"/>
      <c r="L235" s="175"/>
      <c r="M235" s="174"/>
      <c r="N235" s="175"/>
      <c r="O235" s="146"/>
      <c r="P235" s="146"/>
      <c r="Q235" s="146"/>
      <c r="R235" s="146"/>
      <c r="S235" s="146"/>
      <c r="T235" s="146"/>
      <c r="U235" s="146"/>
      <c r="V235" s="146"/>
      <c r="W235" s="146"/>
      <c r="X235" s="146"/>
      <c r="Y235" s="146"/>
      <c r="Z235" s="146"/>
      <c r="AA235" s="146"/>
      <c r="AB235" s="146"/>
      <c r="AC235" s="142"/>
      <c r="AD235" s="142"/>
    </row>
    <row r="236" spans="1:30" ht="12.75" customHeight="1">
      <c r="A236" s="142"/>
      <c r="B236" s="142"/>
      <c r="C236" s="142"/>
      <c r="D236" s="142"/>
      <c r="E236" s="142"/>
      <c r="F236" s="142"/>
      <c r="G236" s="146"/>
      <c r="H236" s="146"/>
      <c r="I236" s="174"/>
      <c r="J236" s="146"/>
      <c r="K236" s="174"/>
      <c r="L236" s="175"/>
      <c r="M236" s="174"/>
      <c r="N236" s="175"/>
      <c r="O236" s="146"/>
      <c r="P236" s="146"/>
      <c r="Q236" s="146"/>
      <c r="R236" s="146"/>
      <c r="S236" s="146"/>
      <c r="T236" s="146"/>
      <c r="U236" s="146"/>
      <c r="V236" s="146"/>
      <c r="W236" s="146"/>
      <c r="X236" s="146"/>
      <c r="Y236" s="146"/>
      <c r="Z236" s="146"/>
      <c r="AA236" s="146"/>
      <c r="AB236" s="146"/>
      <c r="AC236" s="142"/>
      <c r="AD236" s="142"/>
    </row>
    <row r="237" spans="1:30" ht="12.75" customHeight="1">
      <c r="A237" s="142"/>
      <c r="B237" s="142"/>
      <c r="C237" s="142"/>
      <c r="D237" s="142"/>
      <c r="E237" s="142"/>
      <c r="F237" s="142"/>
      <c r="G237" s="146"/>
      <c r="H237" s="146"/>
      <c r="I237" s="174"/>
      <c r="J237" s="146"/>
      <c r="K237" s="174"/>
      <c r="L237" s="175"/>
      <c r="M237" s="174"/>
      <c r="N237" s="175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2"/>
      <c r="AD237" s="142"/>
    </row>
    <row r="238" spans="1:30" ht="12.75" customHeight="1">
      <c r="A238" s="142"/>
      <c r="B238" s="142"/>
      <c r="C238" s="142"/>
      <c r="D238" s="142"/>
      <c r="E238" s="142"/>
      <c r="F238" s="142"/>
      <c r="G238" s="146"/>
      <c r="H238" s="146"/>
      <c r="I238" s="174"/>
      <c r="J238" s="146"/>
      <c r="K238" s="174"/>
      <c r="L238" s="175"/>
      <c r="M238" s="174"/>
      <c r="N238" s="175"/>
      <c r="O238" s="146"/>
      <c r="P238" s="146"/>
      <c r="Q238" s="146"/>
      <c r="R238" s="146"/>
      <c r="S238" s="146"/>
      <c r="T238" s="146"/>
      <c r="U238" s="146"/>
      <c r="V238" s="146"/>
      <c r="W238" s="146"/>
      <c r="X238" s="146"/>
      <c r="Y238" s="146"/>
      <c r="Z238" s="146"/>
      <c r="AA238" s="146"/>
      <c r="AB238" s="146"/>
      <c r="AC238" s="142"/>
      <c r="AD238" s="142"/>
    </row>
    <row r="239" spans="1:30" ht="12.75" customHeight="1">
      <c r="A239" s="142"/>
      <c r="B239" s="142"/>
      <c r="C239" s="142"/>
      <c r="D239" s="142"/>
      <c r="E239" s="142"/>
      <c r="F239" s="142"/>
      <c r="G239" s="146"/>
      <c r="H239" s="146"/>
      <c r="I239" s="174"/>
      <c r="J239" s="146"/>
      <c r="K239" s="174"/>
      <c r="L239" s="175"/>
      <c r="M239" s="174"/>
      <c r="N239" s="175"/>
      <c r="O239" s="146"/>
      <c r="P239" s="146"/>
      <c r="Q239" s="146"/>
      <c r="R239" s="146"/>
      <c r="S239" s="146"/>
      <c r="T239" s="146"/>
      <c r="U239" s="146"/>
      <c r="V239" s="146"/>
      <c r="W239" s="146"/>
      <c r="X239" s="146"/>
      <c r="Y239" s="146"/>
      <c r="Z239" s="146"/>
      <c r="AA239" s="146"/>
      <c r="AB239" s="146"/>
      <c r="AC239" s="142"/>
      <c r="AD239" s="142"/>
    </row>
    <row r="240" spans="1:30" ht="12.75" customHeight="1">
      <c r="A240" s="142"/>
      <c r="B240" s="142"/>
      <c r="C240" s="142"/>
      <c r="D240" s="142"/>
      <c r="E240" s="142"/>
      <c r="F240" s="142"/>
      <c r="G240" s="146"/>
      <c r="H240" s="146"/>
      <c r="I240" s="174"/>
      <c r="J240" s="146"/>
      <c r="K240" s="174"/>
      <c r="L240" s="175"/>
      <c r="M240" s="174"/>
      <c r="N240" s="175"/>
      <c r="O240" s="146"/>
      <c r="P240" s="146"/>
      <c r="Q240" s="146"/>
      <c r="R240" s="146"/>
      <c r="S240" s="146"/>
      <c r="T240" s="146"/>
      <c r="U240" s="146"/>
      <c r="V240" s="146"/>
      <c r="W240" s="146"/>
      <c r="X240" s="146"/>
      <c r="Y240" s="146"/>
      <c r="Z240" s="146"/>
      <c r="AA240" s="146"/>
      <c r="AB240" s="146"/>
      <c r="AC240" s="142"/>
      <c r="AD240" s="142"/>
    </row>
    <row r="241" spans="1:30" ht="12.75" customHeight="1">
      <c r="A241" s="142"/>
      <c r="B241" s="142"/>
      <c r="C241" s="142"/>
      <c r="D241" s="142"/>
      <c r="E241" s="142"/>
      <c r="F241" s="142"/>
      <c r="G241" s="146"/>
      <c r="H241" s="146"/>
      <c r="I241" s="174"/>
      <c r="J241" s="146"/>
      <c r="K241" s="174"/>
      <c r="L241" s="175"/>
      <c r="M241" s="174"/>
      <c r="N241" s="175"/>
      <c r="O241" s="146"/>
      <c r="P241" s="146"/>
      <c r="Q241" s="146"/>
      <c r="R241" s="146"/>
      <c r="S241" s="146"/>
      <c r="T241" s="146"/>
      <c r="U241" s="146"/>
      <c r="V241" s="146"/>
      <c r="W241" s="146"/>
      <c r="X241" s="146"/>
      <c r="Y241" s="146"/>
      <c r="Z241" s="146"/>
      <c r="AA241" s="146"/>
      <c r="AB241" s="146"/>
      <c r="AC241" s="142"/>
      <c r="AD241" s="142"/>
    </row>
    <row r="242" spans="1:30" ht="12.75" customHeight="1">
      <c r="A242" s="142"/>
      <c r="B242" s="142"/>
      <c r="C242" s="142"/>
      <c r="D242" s="142"/>
      <c r="E242" s="142"/>
      <c r="F242" s="142"/>
      <c r="G242" s="146"/>
      <c r="H242" s="146"/>
      <c r="I242" s="174"/>
      <c r="J242" s="146"/>
      <c r="K242" s="174"/>
      <c r="L242" s="175"/>
      <c r="M242" s="174"/>
      <c r="N242" s="175"/>
      <c r="O242" s="146"/>
      <c r="P242" s="146"/>
      <c r="Q242" s="146"/>
      <c r="R242" s="146"/>
      <c r="S242" s="146"/>
      <c r="T242" s="146"/>
      <c r="U242" s="146"/>
      <c r="V242" s="146"/>
      <c r="W242" s="146"/>
      <c r="X242" s="146"/>
      <c r="Y242" s="146"/>
      <c r="Z242" s="146"/>
      <c r="AA242" s="146"/>
      <c r="AB242" s="146"/>
      <c r="AC242" s="142"/>
      <c r="AD242" s="142"/>
    </row>
    <row r="243" spans="1:30" ht="12.75" customHeight="1">
      <c r="A243" s="142"/>
      <c r="B243" s="142"/>
      <c r="C243" s="142"/>
      <c r="D243" s="142"/>
      <c r="E243" s="142"/>
      <c r="F243" s="142"/>
      <c r="G243" s="146"/>
      <c r="H243" s="146"/>
      <c r="I243" s="174"/>
      <c r="J243" s="146"/>
      <c r="K243" s="174"/>
      <c r="L243" s="175"/>
      <c r="M243" s="174"/>
      <c r="N243" s="175"/>
      <c r="O243" s="146"/>
      <c r="P243" s="146"/>
      <c r="Q243" s="146"/>
      <c r="R243" s="146"/>
      <c r="S243" s="146"/>
      <c r="T243" s="146"/>
      <c r="U243" s="146"/>
      <c r="V243" s="146"/>
      <c r="W243" s="146"/>
      <c r="X243" s="146"/>
      <c r="Y243" s="146"/>
      <c r="Z243" s="146"/>
      <c r="AA243" s="146"/>
      <c r="AB243" s="146"/>
      <c r="AC243" s="142"/>
      <c r="AD243" s="142"/>
    </row>
    <row r="244" spans="1:30" ht="12.75" customHeight="1">
      <c r="A244" s="142"/>
      <c r="B244" s="142"/>
      <c r="C244" s="142"/>
      <c r="D244" s="142"/>
      <c r="E244" s="142"/>
      <c r="F244" s="142"/>
      <c r="G244" s="146"/>
      <c r="H244" s="146"/>
      <c r="I244" s="174"/>
      <c r="J244" s="146"/>
      <c r="K244" s="174"/>
      <c r="L244" s="175"/>
      <c r="M244" s="174"/>
      <c r="N244" s="175"/>
      <c r="O244" s="146"/>
      <c r="P244" s="146"/>
      <c r="Q244" s="146"/>
      <c r="R244" s="146"/>
      <c r="S244" s="146"/>
      <c r="T244" s="146"/>
      <c r="U244" s="146"/>
      <c r="V244" s="146"/>
      <c r="W244" s="146"/>
      <c r="X244" s="146"/>
      <c r="Y244" s="146"/>
      <c r="Z244" s="146"/>
      <c r="AA244" s="146"/>
      <c r="AB244" s="146"/>
      <c r="AC244" s="142"/>
      <c r="AD244" s="142"/>
    </row>
    <row r="245" spans="1:30" ht="12.75" customHeight="1">
      <c r="A245" s="142"/>
      <c r="B245" s="142"/>
      <c r="C245" s="142"/>
      <c r="D245" s="142"/>
      <c r="E245" s="142"/>
      <c r="F245" s="142"/>
      <c r="G245" s="146"/>
      <c r="H245" s="146"/>
      <c r="I245" s="174"/>
      <c r="J245" s="146"/>
      <c r="K245" s="174"/>
      <c r="L245" s="175"/>
      <c r="M245" s="174"/>
      <c r="N245" s="175"/>
      <c r="O245" s="146"/>
      <c r="P245" s="146"/>
      <c r="Q245" s="146"/>
      <c r="R245" s="146"/>
      <c r="S245" s="146"/>
      <c r="T245" s="146"/>
      <c r="U245" s="146"/>
      <c r="V245" s="146"/>
      <c r="W245" s="146"/>
      <c r="X245" s="146"/>
      <c r="Y245" s="146"/>
      <c r="Z245" s="146"/>
      <c r="AA245" s="146"/>
      <c r="AB245" s="146"/>
      <c r="AC245" s="142"/>
      <c r="AD245" s="142"/>
    </row>
    <row r="246" spans="1:30" ht="12.75" customHeight="1">
      <c r="A246" s="142"/>
      <c r="B246" s="142"/>
      <c r="C246" s="142"/>
      <c r="D246" s="142"/>
      <c r="E246" s="142"/>
      <c r="F246" s="142"/>
      <c r="G246" s="146"/>
      <c r="H246" s="146"/>
      <c r="I246" s="174"/>
      <c r="J246" s="146"/>
      <c r="K246" s="174"/>
      <c r="L246" s="175"/>
      <c r="M246" s="174"/>
      <c r="N246" s="175"/>
      <c r="O246" s="146"/>
      <c r="P246" s="146"/>
      <c r="Q246" s="146"/>
      <c r="R246" s="146"/>
      <c r="S246" s="146"/>
      <c r="T246" s="146"/>
      <c r="U246" s="146"/>
      <c r="V246" s="146"/>
      <c r="W246" s="146"/>
      <c r="X246" s="146"/>
      <c r="Y246" s="146"/>
      <c r="Z246" s="146"/>
      <c r="AA246" s="146"/>
      <c r="AB246" s="146"/>
      <c r="AC246" s="142"/>
      <c r="AD246" s="142"/>
    </row>
    <row r="247" spans="1:30" ht="12.75" customHeight="1">
      <c r="A247" s="142"/>
      <c r="B247" s="142"/>
      <c r="C247" s="142"/>
      <c r="D247" s="142"/>
      <c r="E247" s="142"/>
      <c r="F247" s="142"/>
      <c r="G247" s="146"/>
      <c r="H247" s="146"/>
      <c r="I247" s="174"/>
      <c r="J247" s="146"/>
      <c r="K247" s="174"/>
      <c r="L247" s="175"/>
      <c r="M247" s="174"/>
      <c r="N247" s="175"/>
      <c r="O247" s="146"/>
      <c r="P247" s="146"/>
      <c r="Q247" s="146"/>
      <c r="R247" s="146"/>
      <c r="S247" s="146"/>
      <c r="T247" s="146"/>
      <c r="U247" s="146"/>
      <c r="V247" s="146"/>
      <c r="W247" s="146"/>
      <c r="X247" s="146"/>
      <c r="Y247" s="146"/>
      <c r="Z247" s="146"/>
      <c r="AA247" s="146"/>
      <c r="AB247" s="146"/>
      <c r="AC247" s="142"/>
      <c r="AD247" s="142"/>
    </row>
    <row r="248" spans="1:30" ht="12.75" customHeight="1">
      <c r="A248" s="142"/>
      <c r="B248" s="142"/>
      <c r="C248" s="142"/>
      <c r="D248" s="142"/>
      <c r="E248" s="142"/>
      <c r="F248" s="142"/>
      <c r="G248" s="146"/>
      <c r="H248" s="146"/>
      <c r="I248" s="174"/>
      <c r="J248" s="146"/>
      <c r="K248" s="174"/>
      <c r="L248" s="175"/>
      <c r="M248" s="174"/>
      <c r="N248" s="175"/>
      <c r="O248" s="146"/>
      <c r="P248" s="146"/>
      <c r="Q248" s="146"/>
      <c r="R248" s="146"/>
      <c r="S248" s="146"/>
      <c r="T248" s="146"/>
      <c r="U248" s="146"/>
      <c r="V248" s="146"/>
      <c r="W248" s="146"/>
      <c r="X248" s="146"/>
      <c r="Y248" s="146"/>
      <c r="Z248" s="146"/>
      <c r="AA248" s="146"/>
      <c r="AB248" s="146"/>
      <c r="AC248" s="142"/>
      <c r="AD248" s="142"/>
    </row>
    <row r="249" spans="1:30" ht="12.75" customHeight="1">
      <c r="A249" s="142"/>
      <c r="B249" s="142"/>
      <c r="C249" s="142"/>
      <c r="D249" s="142"/>
      <c r="E249" s="142"/>
      <c r="F249" s="142"/>
      <c r="G249" s="146"/>
      <c r="H249" s="146"/>
      <c r="I249" s="174"/>
      <c r="J249" s="146"/>
      <c r="K249" s="174"/>
      <c r="L249" s="175"/>
      <c r="M249" s="174"/>
      <c r="N249" s="175"/>
      <c r="O249" s="146"/>
      <c r="P249" s="146"/>
      <c r="Q249" s="146"/>
      <c r="R249" s="146"/>
      <c r="S249" s="146"/>
      <c r="T249" s="146"/>
      <c r="U249" s="146"/>
      <c r="V249" s="146"/>
      <c r="W249" s="146"/>
      <c r="X249" s="146"/>
      <c r="Y249" s="146"/>
      <c r="Z249" s="146"/>
      <c r="AA249" s="146"/>
      <c r="AB249" s="146"/>
      <c r="AC249" s="142"/>
      <c r="AD249" s="142"/>
    </row>
    <row r="250" spans="1:30" ht="12.75" customHeight="1">
      <c r="A250" s="142"/>
      <c r="B250" s="142"/>
      <c r="C250" s="142"/>
      <c r="D250" s="142"/>
      <c r="E250" s="142"/>
      <c r="F250" s="142"/>
      <c r="G250" s="146"/>
      <c r="H250" s="146"/>
      <c r="I250" s="174"/>
      <c r="J250" s="146"/>
      <c r="K250" s="174"/>
      <c r="L250" s="175"/>
      <c r="M250" s="174"/>
      <c r="N250" s="175"/>
      <c r="O250" s="146"/>
      <c r="P250" s="146"/>
      <c r="Q250" s="146"/>
      <c r="R250" s="146"/>
      <c r="S250" s="146"/>
      <c r="T250" s="146"/>
      <c r="U250" s="146"/>
      <c r="V250" s="146"/>
      <c r="W250" s="146"/>
      <c r="X250" s="146"/>
      <c r="Y250" s="146"/>
      <c r="Z250" s="146"/>
      <c r="AA250" s="146"/>
      <c r="AB250" s="146"/>
      <c r="AC250" s="142"/>
      <c r="AD250" s="142"/>
    </row>
    <row r="251" spans="1:30" ht="12.75" customHeight="1">
      <c r="A251" s="142"/>
      <c r="B251" s="142"/>
      <c r="C251" s="142"/>
      <c r="D251" s="142"/>
      <c r="E251" s="142"/>
      <c r="F251" s="142"/>
      <c r="G251" s="146"/>
      <c r="H251" s="146"/>
      <c r="I251" s="174"/>
      <c r="J251" s="146"/>
      <c r="K251" s="174"/>
      <c r="L251" s="175"/>
      <c r="M251" s="174"/>
      <c r="N251" s="175"/>
      <c r="O251" s="146"/>
      <c r="P251" s="146"/>
      <c r="Q251" s="146"/>
      <c r="R251" s="146"/>
      <c r="S251" s="146"/>
      <c r="T251" s="146"/>
      <c r="U251" s="146"/>
      <c r="V251" s="146"/>
      <c r="W251" s="146"/>
      <c r="X251" s="146"/>
      <c r="Y251" s="146"/>
      <c r="Z251" s="146"/>
      <c r="AA251" s="146"/>
      <c r="AB251" s="146"/>
      <c r="AC251" s="142"/>
      <c r="AD251" s="142"/>
    </row>
    <row r="252" spans="1:30" ht="12.75" customHeight="1">
      <c r="A252" s="142"/>
      <c r="B252" s="142"/>
      <c r="C252" s="142"/>
      <c r="D252" s="142"/>
      <c r="E252" s="142"/>
      <c r="F252" s="142"/>
      <c r="G252" s="146"/>
      <c r="H252" s="146"/>
      <c r="I252" s="174"/>
      <c r="J252" s="146"/>
      <c r="K252" s="174"/>
      <c r="L252" s="175"/>
      <c r="M252" s="174"/>
      <c r="N252" s="175"/>
      <c r="O252" s="146"/>
      <c r="P252" s="146"/>
      <c r="Q252" s="146"/>
      <c r="R252" s="146"/>
      <c r="S252" s="146"/>
      <c r="T252" s="146"/>
      <c r="U252" s="146"/>
      <c r="V252" s="146"/>
      <c r="W252" s="146"/>
      <c r="X252" s="146"/>
      <c r="Y252" s="146"/>
      <c r="Z252" s="146"/>
      <c r="AA252" s="146"/>
      <c r="AB252" s="146"/>
      <c r="AC252" s="142"/>
      <c r="AD252" s="142"/>
    </row>
    <row r="253" spans="1:30" ht="12.75" customHeight="1">
      <c r="A253" s="142"/>
      <c r="B253" s="142"/>
      <c r="C253" s="142"/>
      <c r="D253" s="142"/>
      <c r="E253" s="142"/>
      <c r="F253" s="142"/>
      <c r="G253" s="146"/>
      <c r="H253" s="146"/>
      <c r="I253" s="174"/>
      <c r="J253" s="146"/>
      <c r="K253" s="174"/>
      <c r="L253" s="175"/>
      <c r="M253" s="174"/>
      <c r="N253" s="175"/>
      <c r="O253" s="146"/>
      <c r="P253" s="146"/>
      <c r="Q253" s="146"/>
      <c r="R253" s="146"/>
      <c r="S253" s="146"/>
      <c r="T253" s="146"/>
      <c r="U253" s="146"/>
      <c r="V253" s="146"/>
      <c r="W253" s="146"/>
      <c r="X253" s="146"/>
      <c r="Y253" s="146"/>
      <c r="Z253" s="146"/>
      <c r="AA253" s="146"/>
      <c r="AB253" s="146"/>
      <c r="AC253" s="142"/>
      <c r="AD253" s="142"/>
    </row>
    <row r="254" spans="1:30" ht="12.75" customHeight="1">
      <c r="A254" s="142"/>
      <c r="B254" s="142"/>
      <c r="C254" s="142"/>
      <c r="D254" s="142"/>
      <c r="E254" s="142"/>
      <c r="F254" s="142"/>
      <c r="G254" s="146"/>
      <c r="H254" s="146"/>
      <c r="I254" s="174"/>
      <c r="J254" s="146"/>
      <c r="K254" s="174"/>
      <c r="L254" s="175"/>
      <c r="M254" s="174"/>
      <c r="N254" s="175"/>
      <c r="O254" s="146"/>
      <c r="P254" s="146"/>
      <c r="Q254" s="146"/>
      <c r="R254" s="146"/>
      <c r="S254" s="146"/>
      <c r="T254" s="146"/>
      <c r="U254" s="146"/>
      <c r="V254" s="146"/>
      <c r="W254" s="146"/>
      <c r="X254" s="146"/>
      <c r="Y254" s="146"/>
      <c r="Z254" s="146"/>
      <c r="AA254" s="146"/>
      <c r="AB254" s="146"/>
      <c r="AC254" s="142"/>
      <c r="AD254" s="142"/>
    </row>
    <row r="255" spans="1:30" ht="12.75" customHeight="1">
      <c r="A255" s="142"/>
      <c r="B255" s="142"/>
      <c r="C255" s="142"/>
      <c r="D255" s="142"/>
      <c r="E255" s="142"/>
      <c r="F255" s="142"/>
      <c r="G255" s="146"/>
      <c r="H255" s="146"/>
      <c r="I255" s="174"/>
      <c r="J255" s="146"/>
      <c r="K255" s="174"/>
      <c r="L255" s="175"/>
      <c r="M255" s="174"/>
      <c r="N255" s="175"/>
      <c r="O255" s="146"/>
      <c r="P255" s="146"/>
      <c r="Q255" s="146"/>
      <c r="R255" s="146"/>
      <c r="S255" s="146"/>
      <c r="T255" s="146"/>
      <c r="U255" s="146"/>
      <c r="V255" s="146"/>
      <c r="W255" s="146"/>
      <c r="X255" s="146"/>
      <c r="Y255" s="146"/>
      <c r="Z255" s="146"/>
      <c r="AA255" s="146"/>
      <c r="AB255" s="146"/>
      <c r="AC255" s="142"/>
      <c r="AD255" s="142"/>
    </row>
    <row r="256" spans="1:30" ht="12.75" customHeight="1">
      <c r="A256" s="142"/>
      <c r="B256" s="142"/>
      <c r="C256" s="142"/>
      <c r="D256" s="142"/>
      <c r="E256" s="142"/>
      <c r="F256" s="142"/>
      <c r="G256" s="146"/>
      <c r="H256" s="146"/>
      <c r="I256" s="174"/>
      <c r="J256" s="146"/>
      <c r="K256" s="174"/>
      <c r="L256" s="175"/>
      <c r="M256" s="174"/>
      <c r="N256" s="175"/>
      <c r="O256" s="146"/>
      <c r="P256" s="146"/>
      <c r="Q256" s="146"/>
      <c r="R256" s="146"/>
      <c r="S256" s="146"/>
      <c r="T256" s="146"/>
      <c r="U256" s="146"/>
      <c r="V256" s="146"/>
      <c r="W256" s="146"/>
      <c r="X256" s="146"/>
      <c r="Y256" s="146"/>
      <c r="Z256" s="146"/>
      <c r="AA256" s="146"/>
      <c r="AB256" s="146"/>
      <c r="AC256" s="142"/>
      <c r="AD256" s="142"/>
    </row>
    <row r="257" spans="1:30" ht="12.75" customHeight="1">
      <c r="A257" s="142"/>
      <c r="B257" s="142"/>
      <c r="C257" s="142"/>
      <c r="D257" s="142"/>
      <c r="E257" s="142"/>
      <c r="F257" s="142"/>
      <c r="G257" s="146"/>
      <c r="H257" s="146"/>
      <c r="I257" s="174"/>
      <c r="J257" s="146"/>
      <c r="K257" s="174"/>
      <c r="L257" s="175"/>
      <c r="M257" s="174"/>
      <c r="N257" s="175"/>
      <c r="O257" s="146"/>
      <c r="P257" s="146"/>
      <c r="Q257" s="146"/>
      <c r="R257" s="146"/>
      <c r="S257" s="146"/>
      <c r="T257" s="146"/>
      <c r="U257" s="146"/>
      <c r="V257" s="146"/>
      <c r="W257" s="146"/>
      <c r="X257" s="146"/>
      <c r="Y257" s="146"/>
      <c r="Z257" s="146"/>
      <c r="AA257" s="146"/>
      <c r="AB257" s="146"/>
      <c r="AC257" s="142"/>
      <c r="AD257" s="142"/>
    </row>
    <row r="258" spans="1:30" ht="12.75" customHeight="1">
      <c r="A258" s="142"/>
      <c r="B258" s="142"/>
      <c r="C258" s="142"/>
      <c r="D258" s="142"/>
      <c r="E258" s="142"/>
      <c r="F258" s="142"/>
      <c r="G258" s="146"/>
      <c r="H258" s="146"/>
      <c r="I258" s="174"/>
      <c r="J258" s="146"/>
      <c r="K258" s="174"/>
      <c r="L258" s="175"/>
      <c r="M258" s="174"/>
      <c r="N258" s="175"/>
      <c r="O258" s="146"/>
      <c r="P258" s="146"/>
      <c r="Q258" s="146"/>
      <c r="R258" s="146"/>
      <c r="S258" s="146"/>
      <c r="T258" s="146"/>
      <c r="U258" s="146"/>
      <c r="V258" s="146"/>
      <c r="W258" s="146"/>
      <c r="X258" s="146"/>
      <c r="Y258" s="146"/>
      <c r="Z258" s="146"/>
      <c r="AA258" s="146"/>
      <c r="AB258" s="146"/>
      <c r="AC258" s="142"/>
      <c r="AD258" s="142"/>
    </row>
    <row r="259" spans="1:30" ht="12.75" customHeight="1">
      <c r="A259" s="142"/>
      <c r="B259" s="142"/>
      <c r="C259" s="142"/>
      <c r="D259" s="142"/>
      <c r="E259" s="142"/>
      <c r="F259" s="142"/>
      <c r="G259" s="146"/>
      <c r="H259" s="146"/>
      <c r="I259" s="174"/>
      <c r="J259" s="146"/>
      <c r="K259" s="174"/>
      <c r="L259" s="175"/>
      <c r="M259" s="174"/>
      <c r="N259" s="175"/>
      <c r="O259" s="146"/>
      <c r="P259" s="146"/>
      <c r="Q259" s="146"/>
      <c r="R259" s="146"/>
      <c r="S259" s="146"/>
      <c r="T259" s="146"/>
      <c r="U259" s="146"/>
      <c r="V259" s="146"/>
      <c r="W259" s="146"/>
      <c r="X259" s="146"/>
      <c r="Y259" s="146"/>
      <c r="Z259" s="146"/>
      <c r="AA259" s="146"/>
      <c r="AB259" s="146"/>
      <c r="AC259" s="142"/>
      <c r="AD259" s="142"/>
    </row>
    <row r="260" spans="1:30" ht="12.75" customHeight="1">
      <c r="A260" s="142"/>
      <c r="B260" s="142"/>
      <c r="C260" s="142"/>
      <c r="D260" s="142"/>
      <c r="E260" s="142"/>
      <c r="F260" s="142"/>
      <c r="G260" s="146"/>
      <c r="H260" s="146"/>
      <c r="I260" s="174"/>
      <c r="J260" s="146"/>
      <c r="K260" s="174"/>
      <c r="L260" s="175"/>
      <c r="M260" s="174"/>
      <c r="N260" s="175"/>
      <c r="O260" s="146"/>
      <c r="P260" s="146"/>
      <c r="Q260" s="146"/>
      <c r="R260" s="146"/>
      <c r="S260" s="146"/>
      <c r="T260" s="146"/>
      <c r="U260" s="146"/>
      <c r="V260" s="146"/>
      <c r="W260" s="146"/>
      <c r="X260" s="146"/>
      <c r="Y260" s="146"/>
      <c r="Z260" s="146"/>
      <c r="AA260" s="146"/>
      <c r="AB260" s="146"/>
      <c r="AC260" s="142"/>
      <c r="AD260" s="142"/>
    </row>
    <row r="261" spans="1:30" ht="12.75" customHeight="1">
      <c r="A261" s="142"/>
      <c r="B261" s="142"/>
      <c r="C261" s="142"/>
      <c r="D261" s="142"/>
      <c r="E261" s="142"/>
      <c r="F261" s="142"/>
      <c r="G261" s="146"/>
      <c r="H261" s="146"/>
      <c r="I261" s="174"/>
      <c r="J261" s="146"/>
      <c r="K261" s="174"/>
      <c r="L261" s="175"/>
      <c r="M261" s="174"/>
      <c r="N261" s="175"/>
      <c r="O261" s="146"/>
      <c r="P261" s="146"/>
      <c r="Q261" s="146"/>
      <c r="R261" s="146"/>
      <c r="S261" s="146"/>
      <c r="T261" s="146"/>
      <c r="U261" s="146"/>
      <c r="V261" s="146"/>
      <c r="W261" s="146"/>
      <c r="X261" s="146"/>
      <c r="Y261" s="146"/>
      <c r="Z261" s="146"/>
      <c r="AA261" s="146"/>
      <c r="AB261" s="146"/>
      <c r="AC261" s="142"/>
      <c r="AD261" s="142"/>
    </row>
    <row r="262" spans="1:30" ht="12.75" customHeight="1">
      <c r="A262" s="142"/>
      <c r="B262" s="142"/>
      <c r="C262" s="142"/>
      <c r="D262" s="142"/>
      <c r="E262" s="142"/>
      <c r="F262" s="142"/>
      <c r="G262" s="146"/>
      <c r="H262" s="146"/>
      <c r="I262" s="174"/>
      <c r="J262" s="146"/>
      <c r="K262" s="174"/>
      <c r="L262" s="175"/>
      <c r="M262" s="174"/>
      <c r="N262" s="175"/>
      <c r="O262" s="146"/>
      <c r="P262" s="146"/>
      <c r="Q262" s="146"/>
      <c r="R262" s="146"/>
      <c r="S262" s="146"/>
      <c r="T262" s="146"/>
      <c r="U262" s="146"/>
      <c r="V262" s="146"/>
      <c r="W262" s="146"/>
      <c r="X262" s="146"/>
      <c r="Y262" s="146"/>
      <c r="Z262" s="146"/>
      <c r="AA262" s="146"/>
      <c r="AB262" s="146"/>
      <c r="AC262" s="142"/>
      <c r="AD262" s="142"/>
    </row>
    <row r="263" spans="1:30" ht="12.75" customHeight="1">
      <c r="A263" s="142"/>
      <c r="B263" s="142"/>
      <c r="C263" s="142"/>
      <c r="D263" s="142"/>
      <c r="E263" s="142"/>
      <c r="F263" s="142"/>
      <c r="G263" s="146"/>
      <c r="H263" s="146"/>
      <c r="I263" s="174"/>
      <c r="J263" s="146"/>
      <c r="K263" s="174"/>
      <c r="L263" s="175"/>
      <c r="M263" s="174"/>
      <c r="N263" s="175"/>
      <c r="O263" s="146"/>
      <c r="P263" s="146"/>
      <c r="Q263" s="146"/>
      <c r="R263" s="146"/>
      <c r="S263" s="146"/>
      <c r="T263" s="146"/>
      <c r="U263" s="146"/>
      <c r="V263" s="146"/>
      <c r="W263" s="146"/>
      <c r="X263" s="146"/>
      <c r="Y263" s="146"/>
      <c r="Z263" s="146"/>
      <c r="AA263" s="146"/>
      <c r="AB263" s="146"/>
      <c r="AC263" s="142"/>
      <c r="AD263" s="142"/>
    </row>
    <row r="264" spans="1:30" ht="12.75" customHeight="1">
      <c r="A264" s="142"/>
      <c r="B264" s="142"/>
      <c r="C264" s="142"/>
      <c r="D264" s="142"/>
      <c r="E264" s="142"/>
      <c r="F264" s="142"/>
      <c r="G264" s="146"/>
      <c r="H264" s="146"/>
      <c r="I264" s="174"/>
      <c r="J264" s="146"/>
      <c r="K264" s="174"/>
      <c r="L264" s="175"/>
      <c r="M264" s="174"/>
      <c r="N264" s="175"/>
      <c r="O264" s="146"/>
      <c r="P264" s="146"/>
      <c r="Q264" s="146"/>
      <c r="R264" s="146"/>
      <c r="S264" s="146"/>
      <c r="T264" s="146"/>
      <c r="U264" s="146"/>
      <c r="V264" s="146"/>
      <c r="W264" s="146"/>
      <c r="X264" s="146"/>
      <c r="Y264" s="146"/>
      <c r="Z264" s="146"/>
      <c r="AA264" s="146"/>
      <c r="AB264" s="146"/>
      <c r="AC264" s="142"/>
      <c r="AD264" s="142"/>
    </row>
    <row r="265" spans="1:30" ht="12.75" customHeight="1">
      <c r="A265" s="142"/>
      <c r="B265" s="142"/>
      <c r="C265" s="142"/>
      <c r="D265" s="142"/>
      <c r="E265" s="142"/>
      <c r="F265" s="142"/>
      <c r="G265" s="146"/>
      <c r="H265" s="146"/>
      <c r="I265" s="174"/>
      <c r="J265" s="146"/>
      <c r="K265" s="174"/>
      <c r="L265" s="175"/>
      <c r="M265" s="174"/>
      <c r="N265" s="175"/>
      <c r="O265" s="146"/>
      <c r="P265" s="146"/>
      <c r="Q265" s="146"/>
      <c r="R265" s="146"/>
      <c r="S265" s="146"/>
      <c r="T265" s="146"/>
      <c r="U265" s="146"/>
      <c r="V265" s="146"/>
      <c r="W265" s="146"/>
      <c r="X265" s="146"/>
      <c r="Y265" s="146"/>
      <c r="Z265" s="146"/>
      <c r="AA265" s="146"/>
      <c r="AB265" s="146"/>
      <c r="AC265" s="142"/>
      <c r="AD265" s="142"/>
    </row>
    <row r="266" spans="1:30" ht="12.75" customHeight="1">
      <c r="A266" s="142"/>
      <c r="B266" s="142"/>
      <c r="C266" s="142"/>
      <c r="D266" s="142"/>
      <c r="E266" s="142"/>
      <c r="F266" s="142"/>
      <c r="G266" s="146"/>
      <c r="H266" s="146"/>
      <c r="I266" s="174"/>
      <c r="J266" s="146"/>
      <c r="K266" s="174"/>
      <c r="L266" s="175"/>
      <c r="M266" s="174"/>
      <c r="N266" s="175"/>
      <c r="O266" s="146"/>
      <c r="P266" s="146"/>
      <c r="Q266" s="146"/>
      <c r="R266" s="146"/>
      <c r="S266" s="146"/>
      <c r="T266" s="146"/>
      <c r="U266" s="146"/>
      <c r="V266" s="146"/>
      <c r="W266" s="146"/>
      <c r="X266" s="146"/>
      <c r="Y266" s="146"/>
      <c r="Z266" s="146"/>
      <c r="AA266" s="146"/>
      <c r="AB266" s="146"/>
      <c r="AC266" s="142"/>
      <c r="AD266" s="142"/>
    </row>
    <row r="267" spans="1:30" ht="12.75" customHeight="1">
      <c r="A267" s="142"/>
      <c r="B267" s="142"/>
      <c r="C267" s="142"/>
      <c r="D267" s="142"/>
      <c r="E267" s="142"/>
      <c r="F267" s="142"/>
      <c r="G267" s="146"/>
      <c r="H267" s="146"/>
      <c r="I267" s="174"/>
      <c r="J267" s="146"/>
      <c r="K267" s="174"/>
      <c r="L267" s="175"/>
      <c r="M267" s="174"/>
      <c r="N267" s="175"/>
      <c r="O267" s="146"/>
      <c r="P267" s="146"/>
      <c r="Q267" s="146"/>
      <c r="R267" s="146"/>
      <c r="S267" s="146"/>
      <c r="T267" s="146"/>
      <c r="U267" s="146"/>
      <c r="V267" s="146"/>
      <c r="W267" s="146"/>
      <c r="X267" s="146"/>
      <c r="Y267" s="146"/>
      <c r="Z267" s="146"/>
      <c r="AA267" s="146"/>
      <c r="AB267" s="146"/>
      <c r="AC267" s="142"/>
      <c r="AD267" s="142"/>
    </row>
    <row r="268" spans="1:30" ht="12.75" customHeight="1">
      <c r="A268" s="142"/>
      <c r="B268" s="142"/>
      <c r="C268" s="142"/>
      <c r="D268" s="142"/>
      <c r="E268" s="142"/>
      <c r="F268" s="142"/>
      <c r="G268" s="146"/>
      <c r="H268" s="146"/>
      <c r="I268" s="174"/>
      <c r="J268" s="146"/>
      <c r="K268" s="174"/>
      <c r="L268" s="175"/>
      <c r="M268" s="174"/>
      <c r="N268" s="175"/>
      <c r="O268" s="146"/>
      <c r="P268" s="146"/>
      <c r="Q268" s="146"/>
      <c r="R268" s="146"/>
      <c r="S268" s="146"/>
      <c r="T268" s="146"/>
      <c r="U268" s="146"/>
      <c r="V268" s="146"/>
      <c r="W268" s="146"/>
      <c r="X268" s="146"/>
      <c r="Y268" s="146"/>
      <c r="Z268" s="146"/>
      <c r="AA268" s="146"/>
      <c r="AB268" s="146"/>
      <c r="AC268" s="142"/>
      <c r="AD268" s="142"/>
    </row>
    <row r="269" spans="1:30" ht="12.75" customHeight="1">
      <c r="A269" s="142"/>
      <c r="B269" s="142"/>
      <c r="C269" s="142"/>
      <c r="D269" s="142"/>
      <c r="E269" s="142"/>
      <c r="F269" s="142"/>
      <c r="G269" s="146"/>
      <c r="H269" s="146"/>
      <c r="I269" s="174"/>
      <c r="J269" s="146"/>
      <c r="K269" s="174"/>
      <c r="L269" s="175"/>
      <c r="M269" s="174"/>
      <c r="N269" s="175"/>
      <c r="O269" s="146"/>
      <c r="P269" s="146"/>
      <c r="Q269" s="146"/>
      <c r="R269" s="146"/>
      <c r="S269" s="146"/>
      <c r="T269" s="146"/>
      <c r="U269" s="146"/>
      <c r="V269" s="146"/>
      <c r="W269" s="146"/>
      <c r="X269" s="146"/>
      <c r="Y269" s="146"/>
      <c r="Z269" s="146"/>
      <c r="AA269" s="146"/>
      <c r="AB269" s="146"/>
      <c r="AC269" s="142"/>
      <c r="AD269" s="142"/>
    </row>
    <row r="270" spans="1:30" ht="12.75" customHeight="1">
      <c r="A270" s="142"/>
      <c r="B270" s="142"/>
      <c r="C270" s="142"/>
      <c r="D270" s="142"/>
      <c r="E270" s="142"/>
      <c r="F270" s="142"/>
      <c r="G270" s="146"/>
      <c r="H270" s="146"/>
      <c r="I270" s="174"/>
      <c r="J270" s="146"/>
      <c r="K270" s="174"/>
      <c r="L270" s="175"/>
      <c r="M270" s="174"/>
      <c r="N270" s="175"/>
      <c r="O270" s="146"/>
      <c r="P270" s="146"/>
      <c r="Q270" s="146"/>
      <c r="R270" s="146"/>
      <c r="S270" s="146"/>
      <c r="T270" s="146"/>
      <c r="U270" s="146"/>
      <c r="V270" s="146"/>
      <c r="W270" s="146"/>
      <c r="X270" s="146"/>
      <c r="Y270" s="146"/>
      <c r="Z270" s="146"/>
      <c r="AA270" s="146"/>
      <c r="AB270" s="146"/>
      <c r="AC270" s="142"/>
      <c r="AD270" s="142"/>
    </row>
    <row r="271" spans="1:30" ht="12.75" customHeight="1">
      <c r="A271" s="142"/>
      <c r="B271" s="142"/>
      <c r="C271" s="142"/>
      <c r="D271" s="142"/>
      <c r="E271" s="142"/>
      <c r="F271" s="142"/>
      <c r="G271" s="146"/>
      <c r="H271" s="146"/>
      <c r="I271" s="174"/>
      <c r="J271" s="146"/>
      <c r="K271" s="174"/>
      <c r="L271" s="175"/>
      <c r="M271" s="174"/>
      <c r="N271" s="175"/>
      <c r="O271" s="146"/>
      <c r="P271" s="146"/>
      <c r="Q271" s="146"/>
      <c r="R271" s="146"/>
      <c r="S271" s="146"/>
      <c r="T271" s="146"/>
      <c r="U271" s="146"/>
      <c r="V271" s="146"/>
      <c r="W271" s="146"/>
      <c r="X271" s="146"/>
      <c r="Y271" s="146"/>
      <c r="Z271" s="146"/>
      <c r="AA271" s="146"/>
      <c r="AB271" s="146"/>
      <c r="AC271" s="142"/>
      <c r="AD271" s="142"/>
    </row>
    <row r="272" spans="1:30" ht="12.75" customHeight="1">
      <c r="A272" s="142"/>
      <c r="B272" s="142"/>
      <c r="C272" s="142"/>
      <c r="D272" s="142"/>
      <c r="E272" s="142"/>
      <c r="F272" s="142"/>
      <c r="G272" s="146"/>
      <c r="H272" s="146"/>
      <c r="I272" s="174"/>
      <c r="J272" s="146"/>
      <c r="K272" s="174"/>
      <c r="L272" s="175"/>
      <c r="M272" s="174"/>
      <c r="N272" s="175"/>
      <c r="O272" s="146"/>
      <c r="P272" s="146"/>
      <c r="Q272" s="146"/>
      <c r="R272" s="146"/>
      <c r="S272" s="146"/>
      <c r="T272" s="146"/>
      <c r="U272" s="146"/>
      <c r="V272" s="146"/>
      <c r="W272" s="146"/>
      <c r="X272" s="146"/>
      <c r="Y272" s="146"/>
      <c r="Z272" s="146"/>
      <c r="AA272" s="146"/>
      <c r="AB272" s="146"/>
      <c r="AC272" s="142"/>
      <c r="AD272" s="142"/>
    </row>
    <row r="273" spans="1:30" ht="12.75" customHeight="1">
      <c r="A273" s="142"/>
      <c r="B273" s="142"/>
      <c r="C273" s="142"/>
      <c r="D273" s="142"/>
      <c r="E273" s="142"/>
      <c r="F273" s="142"/>
      <c r="G273" s="146"/>
      <c r="H273" s="146"/>
      <c r="I273" s="174"/>
      <c r="J273" s="146"/>
      <c r="K273" s="174"/>
      <c r="L273" s="175"/>
      <c r="M273" s="174"/>
      <c r="N273" s="175"/>
      <c r="O273" s="146"/>
      <c r="P273" s="146"/>
      <c r="Q273" s="146"/>
      <c r="R273" s="146"/>
      <c r="S273" s="146"/>
      <c r="T273" s="146"/>
      <c r="U273" s="146"/>
      <c r="V273" s="146"/>
      <c r="W273" s="146"/>
      <c r="X273" s="146"/>
      <c r="Y273" s="146"/>
      <c r="Z273" s="146"/>
      <c r="AA273" s="146"/>
      <c r="AB273" s="146"/>
      <c r="AC273" s="142"/>
      <c r="AD273" s="142"/>
    </row>
    <row r="274" spans="1:30" ht="12.75" customHeight="1">
      <c r="A274" s="142"/>
      <c r="B274" s="142"/>
      <c r="C274" s="142"/>
      <c r="D274" s="142"/>
      <c r="E274" s="142"/>
      <c r="F274" s="142"/>
      <c r="G274" s="146"/>
      <c r="H274" s="146"/>
      <c r="I274" s="174"/>
      <c r="J274" s="146"/>
      <c r="K274" s="174"/>
      <c r="L274" s="175"/>
      <c r="M274" s="174"/>
      <c r="N274" s="175"/>
      <c r="O274" s="146"/>
      <c r="P274" s="146"/>
      <c r="Q274" s="146"/>
      <c r="R274" s="146"/>
      <c r="S274" s="146"/>
      <c r="T274" s="146"/>
      <c r="U274" s="146"/>
      <c r="V274" s="146"/>
      <c r="W274" s="146"/>
      <c r="X274" s="146"/>
      <c r="Y274" s="146"/>
      <c r="Z274" s="146"/>
      <c r="AA274" s="146"/>
      <c r="AB274" s="146"/>
      <c r="AC274" s="142"/>
      <c r="AD274" s="142"/>
    </row>
    <row r="275" spans="1:30" ht="12.75" customHeight="1">
      <c r="A275" s="142"/>
      <c r="B275" s="142"/>
      <c r="C275" s="142"/>
      <c r="D275" s="142"/>
      <c r="E275" s="142"/>
      <c r="F275" s="142"/>
      <c r="G275" s="146"/>
      <c r="H275" s="146"/>
      <c r="I275" s="174"/>
      <c r="J275" s="146"/>
      <c r="K275" s="174"/>
      <c r="L275" s="175"/>
      <c r="M275" s="174"/>
      <c r="N275" s="175"/>
      <c r="O275" s="146"/>
      <c r="P275" s="146"/>
      <c r="Q275" s="146"/>
      <c r="R275" s="146"/>
      <c r="S275" s="146"/>
      <c r="T275" s="146"/>
      <c r="U275" s="146"/>
      <c r="V275" s="146"/>
      <c r="W275" s="146"/>
      <c r="X275" s="146"/>
      <c r="Y275" s="146"/>
      <c r="Z275" s="146"/>
      <c r="AA275" s="146"/>
      <c r="AB275" s="146"/>
      <c r="AC275" s="142"/>
      <c r="AD275" s="142"/>
    </row>
    <row r="276" spans="1:30" ht="12.75" customHeight="1">
      <c r="A276" s="142"/>
      <c r="B276" s="142"/>
      <c r="C276" s="142"/>
      <c r="D276" s="142"/>
      <c r="E276" s="142"/>
      <c r="F276" s="142"/>
      <c r="G276" s="146"/>
      <c r="H276" s="146"/>
      <c r="I276" s="174"/>
      <c r="J276" s="146"/>
      <c r="K276" s="174"/>
      <c r="L276" s="175"/>
      <c r="M276" s="174"/>
      <c r="N276" s="175"/>
      <c r="O276" s="146"/>
      <c r="P276" s="146"/>
      <c r="Q276" s="146"/>
      <c r="R276" s="146"/>
      <c r="S276" s="146"/>
      <c r="T276" s="146"/>
      <c r="U276" s="146"/>
      <c r="V276" s="146"/>
      <c r="W276" s="146"/>
      <c r="X276" s="146"/>
      <c r="Y276" s="146"/>
      <c r="Z276" s="146"/>
      <c r="AA276" s="146"/>
      <c r="AB276" s="146"/>
      <c r="AC276" s="142"/>
      <c r="AD276" s="142"/>
    </row>
    <row r="277" spans="1:30" ht="12.75" customHeight="1">
      <c r="A277" s="142"/>
      <c r="B277" s="142"/>
      <c r="C277" s="142"/>
      <c r="D277" s="142"/>
      <c r="E277" s="142"/>
      <c r="F277" s="142"/>
      <c r="G277" s="146"/>
      <c r="H277" s="146"/>
      <c r="I277" s="174"/>
      <c r="J277" s="146"/>
      <c r="K277" s="174"/>
      <c r="L277" s="175"/>
      <c r="M277" s="174"/>
      <c r="N277" s="175"/>
      <c r="O277" s="146"/>
      <c r="P277" s="146"/>
      <c r="Q277" s="146"/>
      <c r="R277" s="146"/>
      <c r="S277" s="146"/>
      <c r="T277" s="146"/>
      <c r="U277" s="146"/>
      <c r="V277" s="146"/>
      <c r="W277" s="146"/>
      <c r="X277" s="146"/>
      <c r="Y277" s="146"/>
      <c r="Z277" s="146"/>
      <c r="AA277" s="146"/>
      <c r="AB277" s="146"/>
      <c r="AC277" s="142"/>
      <c r="AD277" s="142"/>
    </row>
    <row r="278" spans="1:30" ht="12.75" customHeight="1">
      <c r="A278" s="142"/>
      <c r="B278" s="142"/>
      <c r="C278" s="142"/>
      <c r="D278" s="142"/>
      <c r="E278" s="142"/>
      <c r="F278" s="142"/>
      <c r="G278" s="146"/>
      <c r="H278" s="146"/>
      <c r="I278" s="174"/>
      <c r="J278" s="146"/>
      <c r="K278" s="174"/>
      <c r="L278" s="175"/>
      <c r="M278" s="174"/>
      <c r="N278" s="175"/>
      <c r="O278" s="146"/>
      <c r="P278" s="146"/>
      <c r="Q278" s="146"/>
      <c r="R278" s="146"/>
      <c r="S278" s="146"/>
      <c r="T278" s="146"/>
      <c r="U278" s="146"/>
      <c r="V278" s="146"/>
      <c r="W278" s="146"/>
      <c r="X278" s="146"/>
      <c r="Y278" s="146"/>
      <c r="Z278" s="146"/>
      <c r="AA278" s="146"/>
      <c r="AB278" s="146"/>
      <c r="AC278" s="142"/>
      <c r="AD278" s="142"/>
    </row>
    <row r="279" spans="1:30" ht="12.75" customHeight="1">
      <c r="A279" s="142"/>
      <c r="B279" s="142"/>
      <c r="C279" s="142"/>
      <c r="D279" s="142"/>
      <c r="E279" s="142"/>
      <c r="F279" s="142"/>
      <c r="G279" s="146"/>
      <c r="H279" s="146"/>
      <c r="I279" s="174"/>
      <c r="J279" s="146"/>
      <c r="K279" s="174"/>
      <c r="L279" s="175"/>
      <c r="M279" s="174"/>
      <c r="N279" s="175"/>
      <c r="O279" s="146"/>
      <c r="P279" s="146"/>
      <c r="Q279" s="146"/>
      <c r="R279" s="146"/>
      <c r="S279" s="146"/>
      <c r="T279" s="146"/>
      <c r="U279" s="146"/>
      <c r="V279" s="146"/>
      <c r="W279" s="146"/>
      <c r="X279" s="146"/>
      <c r="Y279" s="146"/>
      <c r="Z279" s="146"/>
      <c r="AA279" s="146"/>
      <c r="AB279" s="146"/>
      <c r="AC279" s="142"/>
      <c r="AD279" s="142"/>
    </row>
    <row r="280" spans="1:30" ht="12.75" customHeight="1">
      <c r="A280" s="142"/>
      <c r="B280" s="142"/>
      <c r="C280" s="142"/>
      <c r="D280" s="142"/>
      <c r="E280" s="142"/>
      <c r="F280" s="142"/>
      <c r="G280" s="146"/>
      <c r="H280" s="146"/>
      <c r="I280" s="174"/>
      <c r="J280" s="146"/>
      <c r="K280" s="174"/>
      <c r="L280" s="175"/>
      <c r="M280" s="174"/>
      <c r="N280" s="175"/>
      <c r="O280" s="146"/>
      <c r="P280" s="146"/>
      <c r="Q280" s="146"/>
      <c r="R280" s="146"/>
      <c r="S280" s="146"/>
      <c r="T280" s="146"/>
      <c r="U280" s="146"/>
      <c r="V280" s="146"/>
      <c r="W280" s="146"/>
      <c r="X280" s="146"/>
      <c r="Y280" s="146"/>
      <c r="Z280" s="146"/>
      <c r="AA280" s="146"/>
      <c r="AB280" s="146"/>
      <c r="AC280" s="142"/>
      <c r="AD280" s="142"/>
    </row>
    <row r="281" spans="1:30" ht="12.75" customHeight="1">
      <c r="A281" s="142"/>
      <c r="B281" s="142"/>
      <c r="C281" s="142"/>
      <c r="D281" s="142"/>
      <c r="E281" s="142"/>
      <c r="F281" s="142"/>
      <c r="G281" s="146"/>
      <c r="H281" s="146"/>
      <c r="I281" s="174"/>
      <c r="J281" s="146"/>
      <c r="K281" s="174"/>
      <c r="L281" s="175"/>
      <c r="M281" s="174"/>
      <c r="N281" s="175"/>
      <c r="O281" s="146"/>
      <c r="P281" s="146"/>
      <c r="Q281" s="146"/>
      <c r="R281" s="146"/>
      <c r="S281" s="146"/>
      <c r="T281" s="146"/>
      <c r="U281" s="146"/>
      <c r="V281" s="146"/>
      <c r="W281" s="146"/>
      <c r="X281" s="146"/>
      <c r="Y281" s="146"/>
      <c r="Z281" s="146"/>
      <c r="AA281" s="146"/>
      <c r="AB281" s="146"/>
      <c r="AC281" s="142"/>
      <c r="AD281" s="142"/>
    </row>
    <row r="282" spans="1:30" ht="12.75" customHeight="1">
      <c r="A282" s="142"/>
      <c r="B282" s="142"/>
      <c r="C282" s="142"/>
      <c r="D282" s="142"/>
      <c r="E282" s="142"/>
      <c r="F282" s="142"/>
      <c r="G282" s="146"/>
      <c r="H282" s="146"/>
      <c r="I282" s="174"/>
      <c r="J282" s="146"/>
      <c r="K282" s="174"/>
      <c r="L282" s="175"/>
      <c r="M282" s="174"/>
      <c r="N282" s="175"/>
      <c r="O282" s="146"/>
      <c r="P282" s="146"/>
      <c r="Q282" s="146"/>
      <c r="R282" s="146"/>
      <c r="S282" s="146"/>
      <c r="T282" s="146"/>
      <c r="U282" s="146"/>
      <c r="V282" s="146"/>
      <c r="W282" s="146"/>
      <c r="X282" s="146"/>
      <c r="Y282" s="146"/>
      <c r="Z282" s="146"/>
      <c r="AA282" s="146"/>
      <c r="AB282" s="146"/>
      <c r="AC282" s="142"/>
      <c r="AD282" s="142"/>
    </row>
    <row r="283" spans="1:30" ht="12.75" customHeight="1">
      <c r="A283" s="142"/>
      <c r="B283" s="142"/>
      <c r="C283" s="142"/>
      <c r="D283" s="142"/>
      <c r="E283" s="142"/>
      <c r="F283" s="142"/>
      <c r="G283" s="146"/>
      <c r="H283" s="146"/>
      <c r="I283" s="174"/>
      <c r="J283" s="146"/>
      <c r="K283" s="174"/>
      <c r="L283" s="175"/>
      <c r="M283" s="174"/>
      <c r="N283" s="175"/>
      <c r="O283" s="146"/>
      <c r="P283" s="146"/>
      <c r="Q283" s="146"/>
      <c r="R283" s="146"/>
      <c r="S283" s="146"/>
      <c r="T283" s="146"/>
      <c r="U283" s="146"/>
      <c r="V283" s="146"/>
      <c r="W283" s="146"/>
      <c r="X283" s="146"/>
      <c r="Y283" s="146"/>
      <c r="Z283" s="146"/>
      <c r="AA283" s="146"/>
      <c r="AB283" s="146"/>
      <c r="AC283" s="142"/>
      <c r="AD283" s="142"/>
    </row>
    <row r="284" spans="1:30" ht="12.75" customHeight="1">
      <c r="A284" s="142"/>
      <c r="B284" s="142"/>
      <c r="C284" s="142"/>
      <c r="D284" s="142"/>
      <c r="E284" s="142"/>
      <c r="F284" s="142"/>
      <c r="G284" s="146"/>
      <c r="H284" s="146"/>
      <c r="I284" s="174"/>
      <c r="J284" s="146"/>
      <c r="K284" s="174"/>
      <c r="L284" s="175"/>
      <c r="M284" s="174"/>
      <c r="N284" s="175"/>
      <c r="O284" s="146"/>
      <c r="P284" s="146"/>
      <c r="Q284" s="146"/>
      <c r="R284" s="146"/>
      <c r="S284" s="146"/>
      <c r="T284" s="146"/>
      <c r="U284" s="146"/>
      <c r="V284" s="146"/>
      <c r="W284" s="146"/>
      <c r="X284" s="146"/>
      <c r="Y284" s="146"/>
      <c r="Z284" s="146"/>
      <c r="AA284" s="146"/>
      <c r="AB284" s="146"/>
      <c r="AC284" s="142"/>
      <c r="AD284" s="142"/>
    </row>
    <row r="285" spans="1:30" ht="12.75" customHeight="1">
      <c r="A285" s="142"/>
      <c r="B285" s="142"/>
      <c r="C285" s="142"/>
      <c r="D285" s="142"/>
      <c r="E285" s="142"/>
      <c r="F285" s="142"/>
      <c r="G285" s="146"/>
      <c r="H285" s="146"/>
      <c r="I285" s="174"/>
      <c r="J285" s="146"/>
      <c r="K285" s="174"/>
      <c r="L285" s="175"/>
      <c r="M285" s="174"/>
      <c r="N285" s="175"/>
      <c r="O285" s="146"/>
      <c r="P285" s="146"/>
      <c r="Q285" s="146"/>
      <c r="R285" s="146"/>
      <c r="S285" s="146"/>
      <c r="T285" s="146"/>
      <c r="U285" s="146"/>
      <c r="V285" s="146"/>
      <c r="W285" s="146"/>
      <c r="X285" s="146"/>
      <c r="Y285" s="146"/>
      <c r="Z285" s="146"/>
      <c r="AA285" s="146"/>
      <c r="AB285" s="146"/>
      <c r="AC285" s="142"/>
      <c r="AD285" s="142"/>
    </row>
    <row r="286" spans="1:30" ht="12.75" customHeight="1">
      <c r="A286" s="142"/>
      <c r="B286" s="142"/>
      <c r="C286" s="142"/>
      <c r="D286" s="142"/>
      <c r="E286" s="142"/>
      <c r="F286" s="142"/>
      <c r="G286" s="146"/>
      <c r="H286" s="146"/>
      <c r="I286" s="174"/>
      <c r="J286" s="146"/>
      <c r="K286" s="174"/>
      <c r="L286" s="175"/>
      <c r="M286" s="174"/>
      <c r="N286" s="175"/>
      <c r="O286" s="146"/>
      <c r="P286" s="146"/>
      <c r="Q286" s="146"/>
      <c r="R286" s="146"/>
      <c r="S286" s="146"/>
      <c r="T286" s="146"/>
      <c r="U286" s="146"/>
      <c r="V286" s="146"/>
      <c r="W286" s="146"/>
      <c r="X286" s="146"/>
      <c r="Y286" s="146"/>
      <c r="Z286" s="146"/>
      <c r="AA286" s="146"/>
      <c r="AB286" s="146"/>
      <c r="AC286" s="142"/>
      <c r="AD286" s="142"/>
    </row>
    <row r="287" spans="1:30" ht="12.75" customHeight="1">
      <c r="A287" s="142"/>
      <c r="B287" s="142"/>
      <c r="C287" s="142"/>
      <c r="D287" s="142"/>
      <c r="E287" s="142"/>
      <c r="F287" s="142"/>
      <c r="G287" s="146"/>
      <c r="H287" s="146"/>
      <c r="I287" s="174"/>
      <c r="J287" s="146"/>
      <c r="K287" s="174"/>
      <c r="L287" s="175"/>
      <c r="M287" s="174"/>
      <c r="N287" s="175"/>
      <c r="O287" s="146"/>
      <c r="P287" s="146"/>
      <c r="Q287" s="146"/>
      <c r="R287" s="146"/>
      <c r="S287" s="146"/>
      <c r="T287" s="146"/>
      <c r="U287" s="146"/>
      <c r="V287" s="146"/>
      <c r="W287" s="146"/>
      <c r="X287" s="146"/>
      <c r="Y287" s="146"/>
      <c r="Z287" s="146"/>
      <c r="AA287" s="146"/>
      <c r="AB287" s="146"/>
      <c r="AC287" s="142"/>
      <c r="AD287" s="142"/>
    </row>
    <row r="288" spans="1:30" ht="12.75" customHeight="1">
      <c r="A288" s="142"/>
      <c r="B288" s="142"/>
      <c r="C288" s="142"/>
      <c r="D288" s="142"/>
      <c r="E288" s="142"/>
      <c r="F288" s="142"/>
      <c r="G288" s="146"/>
      <c r="H288" s="146"/>
      <c r="I288" s="174"/>
      <c r="J288" s="146"/>
      <c r="K288" s="174"/>
      <c r="L288" s="175"/>
      <c r="M288" s="174"/>
      <c r="N288" s="175"/>
      <c r="O288" s="146"/>
      <c r="P288" s="146"/>
      <c r="Q288" s="146"/>
      <c r="R288" s="146"/>
      <c r="S288" s="146"/>
      <c r="T288" s="146"/>
      <c r="U288" s="146"/>
      <c r="V288" s="146"/>
      <c r="W288" s="146"/>
      <c r="X288" s="146"/>
      <c r="Y288" s="146"/>
      <c r="Z288" s="146"/>
      <c r="AA288" s="146"/>
      <c r="AB288" s="146"/>
      <c r="AC288" s="142"/>
      <c r="AD288" s="142"/>
    </row>
    <row r="289" spans="1:30" ht="12.75" customHeight="1">
      <c r="A289" s="142"/>
      <c r="B289" s="142"/>
      <c r="C289" s="142"/>
      <c r="D289" s="142"/>
      <c r="E289" s="142"/>
      <c r="F289" s="142"/>
      <c r="G289" s="146"/>
      <c r="H289" s="146"/>
      <c r="I289" s="174"/>
      <c r="J289" s="146"/>
      <c r="K289" s="174"/>
      <c r="L289" s="175"/>
      <c r="M289" s="174"/>
      <c r="N289" s="175"/>
      <c r="O289" s="146"/>
      <c r="P289" s="146"/>
      <c r="Q289" s="146"/>
      <c r="R289" s="146"/>
      <c r="S289" s="146"/>
      <c r="T289" s="146"/>
      <c r="U289" s="146"/>
      <c r="V289" s="146"/>
      <c r="W289" s="146"/>
      <c r="X289" s="146"/>
      <c r="Y289" s="146"/>
      <c r="Z289" s="146"/>
      <c r="AA289" s="146"/>
      <c r="AB289" s="146"/>
      <c r="AC289" s="142"/>
      <c r="AD289" s="142"/>
    </row>
    <row r="290" spans="1:30" ht="12.75" customHeight="1">
      <c r="A290" s="142"/>
      <c r="B290" s="142"/>
      <c r="C290" s="142"/>
      <c r="D290" s="142"/>
      <c r="E290" s="142"/>
      <c r="F290" s="142"/>
      <c r="G290" s="146"/>
      <c r="H290" s="146"/>
      <c r="I290" s="174"/>
      <c r="J290" s="146"/>
      <c r="K290" s="174"/>
      <c r="L290" s="175"/>
      <c r="M290" s="174"/>
      <c r="N290" s="175"/>
      <c r="O290" s="146"/>
      <c r="P290" s="146"/>
      <c r="Q290" s="146"/>
      <c r="R290" s="146"/>
      <c r="S290" s="146"/>
      <c r="T290" s="146"/>
      <c r="U290" s="146"/>
      <c r="V290" s="146"/>
      <c r="W290" s="146"/>
      <c r="X290" s="146"/>
      <c r="Y290" s="146"/>
      <c r="Z290" s="146"/>
      <c r="AA290" s="146"/>
      <c r="AB290" s="146"/>
      <c r="AC290" s="142"/>
      <c r="AD290" s="142"/>
    </row>
    <row r="291" spans="1:30" ht="12.75" customHeight="1">
      <c r="A291" s="142"/>
      <c r="B291" s="142"/>
      <c r="C291" s="142"/>
      <c r="D291" s="142"/>
      <c r="E291" s="142"/>
      <c r="F291" s="142"/>
      <c r="G291" s="146"/>
      <c r="H291" s="146"/>
      <c r="I291" s="174"/>
      <c r="J291" s="146"/>
      <c r="K291" s="174"/>
      <c r="L291" s="175"/>
      <c r="M291" s="174"/>
      <c r="N291" s="175"/>
      <c r="O291" s="146"/>
      <c r="P291" s="146"/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  <c r="AA291" s="146"/>
      <c r="AB291" s="146"/>
      <c r="AC291" s="142"/>
      <c r="AD291" s="142"/>
    </row>
    <row r="292" spans="1:30" ht="12.75" customHeight="1">
      <c r="A292" s="142"/>
      <c r="B292" s="142"/>
      <c r="C292" s="142"/>
      <c r="D292" s="142"/>
      <c r="E292" s="142"/>
      <c r="F292" s="142"/>
      <c r="G292" s="146"/>
      <c r="H292" s="146"/>
      <c r="I292" s="174"/>
      <c r="J292" s="146"/>
      <c r="K292" s="174"/>
      <c r="L292" s="175"/>
      <c r="M292" s="174"/>
      <c r="N292" s="175"/>
      <c r="O292" s="146"/>
      <c r="P292" s="146"/>
      <c r="Q292" s="146"/>
      <c r="R292" s="146"/>
      <c r="S292" s="146"/>
      <c r="T292" s="146"/>
      <c r="U292" s="146"/>
      <c r="V292" s="146"/>
      <c r="W292" s="146"/>
      <c r="X292" s="146"/>
      <c r="Y292" s="146"/>
      <c r="Z292" s="146"/>
      <c r="AA292" s="146"/>
      <c r="AB292" s="146"/>
      <c r="AC292" s="142"/>
      <c r="AD292" s="142"/>
    </row>
    <row r="293" spans="1:30" ht="12.75" customHeight="1">
      <c r="A293" s="142"/>
      <c r="B293" s="142"/>
      <c r="C293" s="142"/>
      <c r="D293" s="142"/>
      <c r="E293" s="142"/>
      <c r="F293" s="142"/>
      <c r="G293" s="146"/>
      <c r="H293" s="146"/>
      <c r="I293" s="174"/>
      <c r="J293" s="146"/>
      <c r="K293" s="174"/>
      <c r="L293" s="175"/>
      <c r="M293" s="174"/>
      <c r="N293" s="175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2"/>
      <c r="AD293" s="142"/>
    </row>
    <row r="294" spans="1:30" ht="12.75" customHeight="1">
      <c r="A294" s="142"/>
      <c r="B294" s="142"/>
      <c r="C294" s="142"/>
      <c r="D294" s="142"/>
      <c r="E294" s="142"/>
      <c r="F294" s="142"/>
      <c r="G294" s="146"/>
      <c r="H294" s="146"/>
      <c r="I294" s="174"/>
      <c r="J294" s="146"/>
      <c r="K294" s="174"/>
      <c r="L294" s="175"/>
      <c r="M294" s="174"/>
      <c r="N294" s="175"/>
      <c r="O294" s="146"/>
      <c r="P294" s="146"/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  <c r="AA294" s="146"/>
      <c r="AB294" s="146"/>
      <c r="AC294" s="142"/>
      <c r="AD294" s="142"/>
    </row>
    <row r="295" spans="1:30" ht="12.75" customHeight="1">
      <c r="A295" s="142"/>
      <c r="B295" s="142"/>
      <c r="C295" s="142"/>
      <c r="D295" s="142"/>
      <c r="E295" s="142"/>
      <c r="F295" s="142"/>
      <c r="G295" s="146"/>
      <c r="H295" s="146"/>
      <c r="I295" s="174"/>
      <c r="J295" s="146"/>
      <c r="K295" s="174"/>
      <c r="L295" s="175"/>
      <c r="M295" s="174"/>
      <c r="N295" s="175"/>
      <c r="O295" s="146"/>
      <c r="P295" s="146"/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  <c r="AA295" s="146"/>
      <c r="AB295" s="146"/>
      <c r="AC295" s="142"/>
      <c r="AD295" s="142"/>
    </row>
    <row r="296" spans="1:30" ht="12.75" customHeight="1">
      <c r="A296" s="142"/>
      <c r="B296" s="142"/>
      <c r="C296" s="142"/>
      <c r="D296" s="142"/>
      <c r="E296" s="142"/>
      <c r="F296" s="142"/>
      <c r="G296" s="146"/>
      <c r="H296" s="146"/>
      <c r="I296" s="174"/>
      <c r="J296" s="146"/>
      <c r="K296" s="174"/>
      <c r="L296" s="175"/>
      <c r="M296" s="174"/>
      <c r="N296" s="175"/>
      <c r="O296" s="146"/>
      <c r="P296" s="146"/>
      <c r="Q296" s="146"/>
      <c r="R296" s="146"/>
      <c r="S296" s="146"/>
      <c r="T296" s="146"/>
      <c r="U296" s="146"/>
      <c r="V296" s="146"/>
      <c r="W296" s="146"/>
      <c r="X296" s="146"/>
      <c r="Y296" s="146"/>
      <c r="Z296" s="146"/>
      <c r="AA296" s="146"/>
      <c r="AB296" s="146"/>
      <c r="AC296" s="142"/>
      <c r="AD296" s="142"/>
    </row>
    <row r="297" spans="1:30" ht="12.75" customHeight="1">
      <c r="A297" s="142"/>
      <c r="B297" s="142"/>
      <c r="C297" s="142"/>
      <c r="D297" s="142"/>
      <c r="E297" s="142"/>
      <c r="F297" s="142"/>
      <c r="G297" s="146"/>
      <c r="H297" s="146"/>
      <c r="I297" s="174"/>
      <c r="J297" s="146"/>
      <c r="K297" s="174"/>
      <c r="L297" s="175"/>
      <c r="M297" s="174"/>
      <c r="N297" s="175"/>
      <c r="O297" s="146"/>
      <c r="P297" s="146"/>
      <c r="Q297" s="146"/>
      <c r="R297" s="146"/>
      <c r="S297" s="146"/>
      <c r="T297" s="146"/>
      <c r="U297" s="146"/>
      <c r="V297" s="146"/>
      <c r="W297" s="146"/>
      <c r="X297" s="146"/>
      <c r="Y297" s="146"/>
      <c r="Z297" s="146"/>
      <c r="AA297" s="146"/>
      <c r="AB297" s="146"/>
      <c r="AC297" s="142"/>
      <c r="AD297" s="142"/>
    </row>
    <row r="298" spans="1:30" ht="12.75" customHeight="1">
      <c r="A298" s="142"/>
      <c r="B298" s="142"/>
      <c r="C298" s="142"/>
      <c r="D298" s="142"/>
      <c r="E298" s="142"/>
      <c r="F298" s="142"/>
      <c r="G298" s="146"/>
      <c r="H298" s="146"/>
      <c r="I298" s="174"/>
      <c r="J298" s="146"/>
      <c r="K298" s="174"/>
      <c r="L298" s="175"/>
      <c r="M298" s="174"/>
      <c r="N298" s="175"/>
      <c r="O298" s="146"/>
      <c r="P298" s="146"/>
      <c r="Q298" s="146"/>
      <c r="R298" s="146"/>
      <c r="S298" s="146"/>
      <c r="T298" s="146"/>
      <c r="U298" s="146"/>
      <c r="V298" s="146"/>
      <c r="W298" s="146"/>
      <c r="X298" s="146"/>
      <c r="Y298" s="146"/>
      <c r="Z298" s="146"/>
      <c r="AA298" s="146"/>
      <c r="AB298" s="146"/>
      <c r="AC298" s="142"/>
      <c r="AD298" s="142"/>
    </row>
    <row r="299" spans="1:30" ht="12.75" customHeight="1">
      <c r="A299" s="142"/>
      <c r="B299" s="142"/>
      <c r="C299" s="142"/>
      <c r="D299" s="142"/>
      <c r="E299" s="142"/>
      <c r="F299" s="142"/>
      <c r="G299" s="146"/>
      <c r="H299" s="146"/>
      <c r="I299" s="174"/>
      <c r="J299" s="146"/>
      <c r="K299" s="174"/>
      <c r="L299" s="175"/>
      <c r="M299" s="174"/>
      <c r="N299" s="175"/>
      <c r="O299" s="146"/>
      <c r="P299" s="146"/>
      <c r="Q299" s="146"/>
      <c r="R299" s="146"/>
      <c r="S299" s="146"/>
      <c r="T299" s="146"/>
      <c r="U299" s="146"/>
      <c r="V299" s="146"/>
      <c r="W299" s="146"/>
      <c r="X299" s="146"/>
      <c r="Y299" s="146"/>
      <c r="Z299" s="146"/>
      <c r="AA299" s="146"/>
      <c r="AB299" s="146"/>
      <c r="AC299" s="142"/>
      <c r="AD299" s="142"/>
    </row>
    <row r="300" spans="1:30" ht="12.75" customHeight="1">
      <c r="A300" s="142"/>
      <c r="B300" s="142"/>
      <c r="C300" s="142"/>
      <c r="D300" s="142"/>
      <c r="E300" s="142"/>
      <c r="F300" s="142"/>
      <c r="G300" s="146"/>
      <c r="H300" s="146"/>
      <c r="I300" s="174"/>
      <c r="J300" s="146"/>
      <c r="K300" s="174"/>
      <c r="L300" s="175"/>
      <c r="M300" s="174"/>
      <c r="N300" s="175"/>
      <c r="O300" s="146"/>
      <c r="P300" s="146"/>
      <c r="Q300" s="146"/>
      <c r="R300" s="146"/>
      <c r="S300" s="146"/>
      <c r="T300" s="146"/>
      <c r="U300" s="146"/>
      <c r="V300" s="146"/>
      <c r="W300" s="146"/>
      <c r="X300" s="146"/>
      <c r="Y300" s="146"/>
      <c r="Z300" s="146"/>
      <c r="AA300" s="146"/>
      <c r="AB300" s="146"/>
      <c r="AC300" s="142"/>
      <c r="AD300" s="142"/>
    </row>
    <row r="301" spans="1:30" ht="12.75" customHeight="1">
      <c r="A301" s="142"/>
      <c r="B301" s="142"/>
      <c r="C301" s="142"/>
      <c r="D301" s="142"/>
      <c r="E301" s="142"/>
      <c r="F301" s="142"/>
      <c r="G301" s="146"/>
      <c r="H301" s="146"/>
      <c r="I301" s="174"/>
      <c r="J301" s="146"/>
      <c r="K301" s="174"/>
      <c r="L301" s="175"/>
      <c r="M301" s="174"/>
      <c r="N301" s="175"/>
      <c r="O301" s="146"/>
      <c r="P301" s="146"/>
      <c r="Q301" s="146"/>
      <c r="R301" s="146"/>
      <c r="S301" s="146"/>
      <c r="T301" s="146"/>
      <c r="U301" s="146"/>
      <c r="V301" s="146"/>
      <c r="W301" s="146"/>
      <c r="X301" s="146"/>
      <c r="Y301" s="146"/>
      <c r="Z301" s="146"/>
      <c r="AA301" s="146"/>
      <c r="AB301" s="146"/>
      <c r="AC301" s="142"/>
      <c r="AD301" s="142"/>
    </row>
    <row r="302" spans="1:30" ht="12.75" customHeight="1">
      <c r="A302" s="142"/>
      <c r="B302" s="142"/>
      <c r="C302" s="142"/>
      <c r="D302" s="142"/>
      <c r="E302" s="142"/>
      <c r="F302" s="142"/>
      <c r="G302" s="146"/>
      <c r="H302" s="146"/>
      <c r="I302" s="174"/>
      <c r="J302" s="146"/>
      <c r="K302" s="174"/>
      <c r="L302" s="175"/>
      <c r="M302" s="174"/>
      <c r="N302" s="175"/>
      <c r="O302" s="146"/>
      <c r="P302" s="146"/>
      <c r="Q302" s="146"/>
      <c r="R302" s="146"/>
      <c r="S302" s="146"/>
      <c r="T302" s="146"/>
      <c r="U302" s="146"/>
      <c r="V302" s="146"/>
      <c r="W302" s="146"/>
      <c r="X302" s="146"/>
      <c r="Y302" s="146"/>
      <c r="Z302" s="146"/>
      <c r="AA302" s="146"/>
      <c r="AB302" s="146"/>
      <c r="AC302" s="142"/>
      <c r="AD302" s="142"/>
    </row>
    <row r="303" spans="1:30" ht="12.75" customHeight="1">
      <c r="A303" s="142"/>
      <c r="B303" s="142"/>
      <c r="C303" s="142"/>
      <c r="D303" s="142"/>
      <c r="E303" s="142"/>
      <c r="F303" s="142"/>
      <c r="G303" s="146"/>
      <c r="H303" s="146"/>
      <c r="I303" s="174"/>
      <c r="J303" s="146"/>
      <c r="K303" s="174"/>
      <c r="L303" s="175"/>
      <c r="M303" s="174"/>
      <c r="N303" s="175"/>
      <c r="O303" s="146"/>
      <c r="P303" s="146"/>
      <c r="Q303" s="146"/>
      <c r="R303" s="146"/>
      <c r="S303" s="146"/>
      <c r="T303" s="146"/>
      <c r="U303" s="146"/>
      <c r="V303" s="146"/>
      <c r="W303" s="146"/>
      <c r="X303" s="146"/>
      <c r="Y303" s="146"/>
      <c r="Z303" s="146"/>
      <c r="AA303" s="146"/>
      <c r="AB303" s="146"/>
      <c r="AC303" s="142"/>
      <c r="AD303" s="142"/>
    </row>
    <row r="304" spans="1:30" ht="12.75" customHeight="1">
      <c r="A304" s="142"/>
      <c r="B304" s="142"/>
      <c r="C304" s="142"/>
      <c r="D304" s="142"/>
      <c r="E304" s="142"/>
      <c r="F304" s="142"/>
      <c r="G304" s="146"/>
      <c r="H304" s="146"/>
      <c r="I304" s="174"/>
      <c r="J304" s="146"/>
      <c r="K304" s="174"/>
      <c r="L304" s="175"/>
      <c r="M304" s="174"/>
      <c r="N304" s="175"/>
      <c r="O304" s="146"/>
      <c r="P304" s="146"/>
      <c r="Q304" s="146"/>
      <c r="R304" s="146"/>
      <c r="S304" s="146"/>
      <c r="T304" s="146"/>
      <c r="U304" s="146"/>
      <c r="V304" s="146"/>
      <c r="W304" s="146"/>
      <c r="X304" s="146"/>
      <c r="Y304" s="146"/>
      <c r="Z304" s="146"/>
      <c r="AA304" s="146"/>
      <c r="AB304" s="146"/>
      <c r="AC304" s="142"/>
      <c r="AD304" s="142"/>
    </row>
    <row r="305" spans="1:30" ht="12.75" customHeight="1">
      <c r="A305" s="142"/>
      <c r="B305" s="142"/>
      <c r="C305" s="142"/>
      <c r="D305" s="142"/>
      <c r="E305" s="142"/>
      <c r="F305" s="142"/>
      <c r="G305" s="146"/>
      <c r="H305" s="146"/>
      <c r="I305" s="174"/>
      <c r="J305" s="146"/>
      <c r="K305" s="174"/>
      <c r="L305" s="175"/>
      <c r="M305" s="174"/>
      <c r="N305" s="175"/>
      <c r="O305" s="146"/>
      <c r="P305" s="146"/>
      <c r="Q305" s="146"/>
      <c r="R305" s="146"/>
      <c r="S305" s="146"/>
      <c r="T305" s="146"/>
      <c r="U305" s="146"/>
      <c r="V305" s="146"/>
      <c r="W305" s="146"/>
      <c r="X305" s="146"/>
      <c r="Y305" s="146"/>
      <c r="Z305" s="146"/>
      <c r="AA305" s="146"/>
      <c r="AB305" s="146"/>
      <c r="AC305" s="142"/>
      <c r="AD305" s="142"/>
    </row>
    <row r="306" spans="1:30" ht="12.75" customHeight="1">
      <c r="A306" s="142"/>
      <c r="B306" s="142"/>
      <c r="C306" s="142"/>
      <c r="D306" s="142"/>
      <c r="E306" s="142"/>
      <c r="F306" s="142"/>
      <c r="G306" s="146"/>
      <c r="H306" s="146"/>
      <c r="I306" s="174"/>
      <c r="J306" s="146"/>
      <c r="K306" s="174"/>
      <c r="L306" s="175"/>
      <c r="M306" s="174"/>
      <c r="N306" s="175"/>
      <c r="O306" s="146"/>
      <c r="P306" s="146"/>
      <c r="Q306" s="146"/>
      <c r="R306" s="146"/>
      <c r="S306" s="146"/>
      <c r="T306" s="146"/>
      <c r="U306" s="146"/>
      <c r="V306" s="146"/>
      <c r="W306" s="146"/>
      <c r="X306" s="146"/>
      <c r="Y306" s="146"/>
      <c r="Z306" s="146"/>
      <c r="AA306" s="146"/>
      <c r="AB306" s="146"/>
      <c r="AC306" s="142"/>
      <c r="AD306" s="142"/>
    </row>
    <row r="307" spans="1:30" ht="12.75" customHeight="1">
      <c r="A307" s="142"/>
      <c r="B307" s="142"/>
      <c r="C307" s="142"/>
      <c r="D307" s="142"/>
      <c r="E307" s="142"/>
      <c r="F307" s="142"/>
      <c r="G307" s="146"/>
      <c r="H307" s="146"/>
      <c r="I307" s="174"/>
      <c r="J307" s="146"/>
      <c r="K307" s="174"/>
      <c r="L307" s="175"/>
      <c r="M307" s="174"/>
      <c r="N307" s="175"/>
      <c r="O307" s="146"/>
      <c r="P307" s="146"/>
      <c r="Q307" s="146"/>
      <c r="R307" s="146"/>
      <c r="S307" s="146"/>
      <c r="T307" s="146"/>
      <c r="U307" s="146"/>
      <c r="V307" s="146"/>
      <c r="W307" s="146"/>
      <c r="X307" s="146"/>
      <c r="Y307" s="146"/>
      <c r="Z307" s="146"/>
      <c r="AA307" s="146"/>
      <c r="AB307" s="146"/>
      <c r="AC307" s="142"/>
      <c r="AD307" s="142"/>
    </row>
    <row r="308" spans="1:30" ht="12.75" customHeight="1">
      <c r="A308" s="142"/>
      <c r="B308" s="142"/>
      <c r="C308" s="142"/>
      <c r="D308" s="142"/>
      <c r="E308" s="142"/>
      <c r="F308" s="142"/>
      <c r="G308" s="146"/>
      <c r="H308" s="146"/>
      <c r="I308" s="174"/>
      <c r="J308" s="146"/>
      <c r="K308" s="174"/>
      <c r="L308" s="175"/>
      <c r="M308" s="174"/>
      <c r="N308" s="175"/>
      <c r="O308" s="146"/>
      <c r="P308" s="146"/>
      <c r="Q308" s="146"/>
      <c r="R308" s="146"/>
      <c r="S308" s="146"/>
      <c r="T308" s="146"/>
      <c r="U308" s="146"/>
      <c r="V308" s="146"/>
      <c r="W308" s="146"/>
      <c r="X308" s="146"/>
      <c r="Y308" s="146"/>
      <c r="Z308" s="146"/>
      <c r="AA308" s="146"/>
      <c r="AB308" s="146"/>
      <c r="AC308" s="142"/>
      <c r="AD308" s="142"/>
    </row>
    <row r="309" spans="1:30" ht="12.75" customHeight="1">
      <c r="A309" s="142"/>
      <c r="B309" s="142"/>
      <c r="C309" s="142"/>
      <c r="D309" s="142"/>
      <c r="E309" s="142"/>
      <c r="F309" s="142"/>
      <c r="G309" s="146"/>
      <c r="H309" s="146"/>
      <c r="I309" s="174"/>
      <c r="J309" s="146"/>
      <c r="K309" s="174"/>
      <c r="L309" s="175"/>
      <c r="M309" s="174"/>
      <c r="N309" s="175"/>
      <c r="O309" s="146"/>
      <c r="P309" s="146"/>
      <c r="Q309" s="146"/>
      <c r="R309" s="146"/>
      <c r="S309" s="146"/>
      <c r="T309" s="146"/>
      <c r="U309" s="146"/>
      <c r="V309" s="146"/>
      <c r="W309" s="146"/>
      <c r="X309" s="146"/>
      <c r="Y309" s="146"/>
      <c r="Z309" s="146"/>
      <c r="AA309" s="146"/>
      <c r="AB309" s="146"/>
      <c r="AC309" s="142"/>
      <c r="AD309" s="142"/>
    </row>
    <row r="310" spans="1:30" ht="12.75" customHeight="1">
      <c r="A310" s="142"/>
      <c r="B310" s="142"/>
      <c r="C310" s="142"/>
      <c r="D310" s="142"/>
      <c r="E310" s="142"/>
      <c r="F310" s="142"/>
      <c r="G310" s="146"/>
      <c r="H310" s="146"/>
      <c r="I310" s="174"/>
      <c r="J310" s="146"/>
      <c r="K310" s="174"/>
      <c r="L310" s="175"/>
      <c r="M310" s="174"/>
      <c r="N310" s="175"/>
      <c r="O310" s="146"/>
      <c r="P310" s="146"/>
      <c r="Q310" s="146"/>
      <c r="R310" s="146"/>
      <c r="S310" s="146"/>
      <c r="T310" s="146"/>
      <c r="U310" s="146"/>
      <c r="V310" s="146"/>
      <c r="W310" s="146"/>
      <c r="X310" s="146"/>
      <c r="Y310" s="146"/>
      <c r="Z310" s="146"/>
      <c r="AA310" s="146"/>
      <c r="AB310" s="146"/>
      <c r="AC310" s="142"/>
      <c r="AD310" s="142"/>
    </row>
    <row r="311" spans="1:30" ht="12.75" customHeight="1">
      <c r="A311" s="142"/>
      <c r="B311" s="142"/>
      <c r="C311" s="142"/>
      <c r="D311" s="142"/>
      <c r="E311" s="142"/>
      <c r="F311" s="142"/>
      <c r="G311" s="146"/>
      <c r="H311" s="146"/>
      <c r="I311" s="174"/>
      <c r="J311" s="146"/>
      <c r="K311" s="174"/>
      <c r="L311" s="175"/>
      <c r="M311" s="174"/>
      <c r="N311" s="175"/>
      <c r="O311" s="146"/>
      <c r="P311" s="146"/>
      <c r="Q311" s="146"/>
      <c r="R311" s="146"/>
      <c r="S311" s="146"/>
      <c r="T311" s="146"/>
      <c r="U311" s="146"/>
      <c r="V311" s="146"/>
      <c r="W311" s="146"/>
      <c r="X311" s="146"/>
      <c r="Y311" s="146"/>
      <c r="Z311" s="146"/>
      <c r="AA311" s="146"/>
      <c r="AB311" s="146"/>
      <c r="AC311" s="142"/>
      <c r="AD311" s="142"/>
    </row>
    <row r="312" spans="1:30" ht="12.75" customHeight="1">
      <c r="A312" s="142"/>
      <c r="B312" s="142"/>
      <c r="C312" s="142"/>
      <c r="D312" s="142"/>
      <c r="E312" s="142"/>
      <c r="F312" s="142"/>
      <c r="G312" s="146"/>
      <c r="H312" s="146"/>
      <c r="I312" s="174"/>
      <c r="J312" s="146"/>
      <c r="K312" s="174"/>
      <c r="L312" s="175"/>
      <c r="M312" s="174"/>
      <c r="N312" s="175"/>
      <c r="O312" s="146"/>
      <c r="P312" s="146"/>
      <c r="Q312" s="146"/>
      <c r="R312" s="146"/>
      <c r="S312" s="146"/>
      <c r="T312" s="146"/>
      <c r="U312" s="146"/>
      <c r="V312" s="146"/>
      <c r="W312" s="146"/>
      <c r="X312" s="146"/>
      <c r="Y312" s="146"/>
      <c r="Z312" s="146"/>
      <c r="AA312" s="146"/>
      <c r="AB312" s="146"/>
      <c r="AC312" s="142"/>
      <c r="AD312" s="142"/>
    </row>
    <row r="313" spans="1:30" ht="12.75" customHeight="1">
      <c r="A313" s="142"/>
      <c r="B313" s="142"/>
      <c r="C313" s="142"/>
      <c r="D313" s="142"/>
      <c r="E313" s="142"/>
      <c r="F313" s="142"/>
      <c r="G313" s="146"/>
      <c r="H313" s="146"/>
      <c r="I313" s="174"/>
      <c r="J313" s="146"/>
      <c r="K313" s="174"/>
      <c r="L313" s="175"/>
      <c r="M313" s="174"/>
      <c r="N313" s="175"/>
      <c r="O313" s="146"/>
      <c r="P313" s="146"/>
      <c r="Q313" s="146"/>
      <c r="R313" s="146"/>
      <c r="S313" s="146"/>
      <c r="T313" s="146"/>
      <c r="U313" s="146"/>
      <c r="V313" s="146"/>
      <c r="W313" s="146"/>
      <c r="X313" s="146"/>
      <c r="Y313" s="146"/>
      <c r="Z313" s="146"/>
      <c r="AA313" s="146"/>
      <c r="AB313" s="146"/>
      <c r="AC313" s="142"/>
      <c r="AD313" s="142"/>
    </row>
    <row r="314" spans="1:30" ht="12.75" customHeight="1">
      <c r="A314" s="142"/>
      <c r="B314" s="142"/>
      <c r="C314" s="142"/>
      <c r="D314" s="142"/>
      <c r="E314" s="142"/>
      <c r="F314" s="142"/>
      <c r="G314" s="146"/>
      <c r="H314" s="146"/>
      <c r="I314" s="174"/>
      <c r="J314" s="146"/>
      <c r="K314" s="174"/>
      <c r="L314" s="175"/>
      <c r="M314" s="174"/>
      <c r="N314" s="175"/>
      <c r="O314" s="146"/>
      <c r="P314" s="146"/>
      <c r="Q314" s="146"/>
      <c r="R314" s="146"/>
      <c r="S314" s="146"/>
      <c r="T314" s="146"/>
      <c r="U314" s="146"/>
      <c r="V314" s="146"/>
      <c r="W314" s="146"/>
      <c r="X314" s="146"/>
      <c r="Y314" s="146"/>
      <c r="Z314" s="146"/>
      <c r="AA314" s="146"/>
      <c r="AB314" s="146"/>
      <c r="AC314" s="142"/>
      <c r="AD314" s="142"/>
    </row>
    <row r="315" spans="1:30" ht="12.75" customHeight="1">
      <c r="A315" s="142"/>
      <c r="B315" s="142"/>
      <c r="C315" s="142"/>
      <c r="D315" s="142"/>
      <c r="E315" s="142"/>
      <c r="F315" s="142"/>
      <c r="G315" s="146"/>
      <c r="H315" s="146"/>
      <c r="I315" s="174"/>
      <c r="J315" s="146"/>
      <c r="K315" s="174"/>
      <c r="L315" s="175"/>
      <c r="M315" s="174"/>
      <c r="N315" s="175"/>
      <c r="O315" s="146"/>
      <c r="P315" s="146"/>
      <c r="Q315" s="146"/>
      <c r="R315" s="146"/>
      <c r="S315" s="146"/>
      <c r="T315" s="146"/>
      <c r="U315" s="146"/>
      <c r="V315" s="146"/>
      <c r="W315" s="146"/>
      <c r="X315" s="146"/>
      <c r="Y315" s="146"/>
      <c r="Z315" s="146"/>
      <c r="AA315" s="146"/>
      <c r="AB315" s="146"/>
      <c r="AC315" s="142"/>
      <c r="AD315" s="142"/>
    </row>
    <row r="316" spans="1:30" ht="12.75" customHeight="1">
      <c r="A316" s="142"/>
      <c r="B316" s="142"/>
      <c r="C316" s="142"/>
      <c r="D316" s="142"/>
      <c r="E316" s="142"/>
      <c r="F316" s="142"/>
      <c r="G316" s="146"/>
      <c r="H316" s="146"/>
      <c r="I316" s="174"/>
      <c r="J316" s="146"/>
      <c r="K316" s="174"/>
      <c r="L316" s="175"/>
      <c r="M316" s="174"/>
      <c r="N316" s="175"/>
      <c r="O316" s="146"/>
      <c r="P316" s="146"/>
      <c r="Q316" s="146"/>
      <c r="R316" s="146"/>
      <c r="S316" s="146"/>
      <c r="T316" s="146"/>
      <c r="U316" s="146"/>
      <c r="V316" s="146"/>
      <c r="W316" s="146"/>
      <c r="X316" s="146"/>
      <c r="Y316" s="146"/>
      <c r="Z316" s="146"/>
      <c r="AA316" s="146"/>
      <c r="AB316" s="146"/>
      <c r="AC316" s="142"/>
      <c r="AD316" s="142"/>
    </row>
    <row r="317" spans="1:30" ht="12.75" customHeight="1">
      <c r="A317" s="142"/>
      <c r="B317" s="142"/>
      <c r="C317" s="142"/>
      <c r="D317" s="142"/>
      <c r="E317" s="142"/>
      <c r="F317" s="142"/>
      <c r="G317" s="146"/>
      <c r="H317" s="146"/>
      <c r="I317" s="174"/>
      <c r="J317" s="146"/>
      <c r="K317" s="174"/>
      <c r="L317" s="175"/>
      <c r="M317" s="174"/>
      <c r="N317" s="175"/>
      <c r="O317" s="146"/>
      <c r="P317" s="146"/>
      <c r="Q317" s="146"/>
      <c r="R317" s="146"/>
      <c r="S317" s="146"/>
      <c r="T317" s="146"/>
      <c r="U317" s="146"/>
      <c r="V317" s="146"/>
      <c r="W317" s="146"/>
      <c r="X317" s="146"/>
      <c r="Y317" s="146"/>
      <c r="Z317" s="146"/>
      <c r="AA317" s="146"/>
      <c r="AB317" s="146"/>
      <c r="AC317" s="142"/>
      <c r="AD317" s="142"/>
    </row>
    <row r="318" spans="1:30" ht="12.75" customHeight="1">
      <c r="A318" s="142"/>
      <c r="B318" s="142"/>
      <c r="C318" s="142"/>
      <c r="D318" s="142"/>
      <c r="E318" s="142"/>
      <c r="F318" s="142"/>
      <c r="G318" s="146"/>
      <c r="H318" s="146"/>
      <c r="I318" s="174"/>
      <c r="J318" s="146"/>
      <c r="K318" s="174"/>
      <c r="L318" s="175"/>
      <c r="M318" s="174"/>
      <c r="N318" s="175"/>
      <c r="O318" s="146"/>
      <c r="P318" s="146"/>
      <c r="Q318" s="146"/>
      <c r="R318" s="146"/>
      <c r="S318" s="146"/>
      <c r="T318" s="146"/>
      <c r="U318" s="146"/>
      <c r="V318" s="146"/>
      <c r="W318" s="146"/>
      <c r="X318" s="146"/>
      <c r="Y318" s="146"/>
      <c r="Z318" s="146"/>
      <c r="AA318" s="146"/>
      <c r="AB318" s="146"/>
      <c r="AC318" s="142"/>
      <c r="AD318" s="142"/>
    </row>
    <row r="319" spans="1:30" ht="12.75" customHeight="1">
      <c r="A319" s="142"/>
      <c r="B319" s="142"/>
      <c r="C319" s="142"/>
      <c r="D319" s="142"/>
      <c r="E319" s="142"/>
      <c r="F319" s="142"/>
      <c r="G319" s="146"/>
      <c r="H319" s="146"/>
      <c r="I319" s="174"/>
      <c r="J319" s="146"/>
      <c r="K319" s="174"/>
      <c r="L319" s="175"/>
      <c r="M319" s="174"/>
      <c r="N319" s="175"/>
      <c r="O319" s="146"/>
      <c r="P319" s="146"/>
      <c r="Q319" s="146"/>
      <c r="R319" s="146"/>
      <c r="S319" s="146"/>
      <c r="T319" s="146"/>
      <c r="U319" s="146"/>
      <c r="V319" s="146"/>
      <c r="W319" s="146"/>
      <c r="X319" s="146"/>
      <c r="Y319" s="146"/>
      <c r="Z319" s="146"/>
      <c r="AA319" s="146"/>
      <c r="AB319" s="146"/>
      <c r="AC319" s="142"/>
      <c r="AD319" s="142"/>
    </row>
    <row r="320" spans="1:30" ht="12.75" customHeight="1">
      <c r="A320" s="142"/>
      <c r="B320" s="142"/>
      <c r="C320" s="142"/>
      <c r="D320" s="142"/>
      <c r="E320" s="142"/>
      <c r="F320" s="142"/>
      <c r="G320" s="146"/>
      <c r="H320" s="146"/>
      <c r="I320" s="174"/>
      <c r="J320" s="146"/>
      <c r="K320" s="174"/>
      <c r="L320" s="175"/>
      <c r="M320" s="174"/>
      <c r="N320" s="175"/>
      <c r="O320" s="146"/>
      <c r="P320" s="146"/>
      <c r="Q320" s="146"/>
      <c r="R320" s="146"/>
      <c r="S320" s="146"/>
      <c r="T320" s="146"/>
      <c r="U320" s="146"/>
      <c r="V320" s="146"/>
      <c r="W320" s="146"/>
      <c r="X320" s="146"/>
      <c r="Y320" s="146"/>
      <c r="Z320" s="146"/>
      <c r="AA320" s="146"/>
      <c r="AB320" s="146"/>
      <c r="AC320" s="142"/>
      <c r="AD320" s="142"/>
    </row>
    <row r="321" spans="1:30" ht="12.75" customHeight="1">
      <c r="A321" s="142"/>
      <c r="B321" s="142"/>
      <c r="C321" s="142"/>
      <c r="D321" s="142"/>
      <c r="E321" s="142"/>
      <c r="F321" s="142"/>
      <c r="G321" s="146"/>
      <c r="H321" s="146"/>
      <c r="I321" s="174"/>
      <c r="J321" s="146"/>
      <c r="K321" s="174"/>
      <c r="L321" s="175"/>
      <c r="M321" s="174"/>
      <c r="N321" s="175"/>
      <c r="O321" s="146"/>
      <c r="P321" s="146"/>
      <c r="Q321" s="146"/>
      <c r="R321" s="146"/>
      <c r="S321" s="146"/>
      <c r="T321" s="146"/>
      <c r="U321" s="146"/>
      <c r="V321" s="146"/>
      <c r="W321" s="146"/>
      <c r="X321" s="146"/>
      <c r="Y321" s="146"/>
      <c r="Z321" s="146"/>
      <c r="AA321" s="146"/>
      <c r="AB321" s="146"/>
      <c r="AC321" s="142"/>
      <c r="AD321" s="142"/>
    </row>
    <row r="322" spans="1:30" ht="12.75" customHeight="1">
      <c r="A322" s="142"/>
      <c r="B322" s="142"/>
      <c r="C322" s="142"/>
      <c r="D322" s="142"/>
      <c r="E322" s="142"/>
      <c r="F322" s="142"/>
      <c r="G322" s="146"/>
      <c r="H322" s="146"/>
      <c r="I322" s="174"/>
      <c r="J322" s="146"/>
      <c r="K322" s="174"/>
      <c r="L322" s="175"/>
      <c r="M322" s="174"/>
      <c r="N322" s="175"/>
      <c r="O322" s="146"/>
      <c r="P322" s="146"/>
      <c r="Q322" s="146"/>
      <c r="R322" s="146"/>
      <c r="S322" s="146"/>
      <c r="T322" s="146"/>
      <c r="U322" s="146"/>
      <c r="V322" s="146"/>
      <c r="W322" s="146"/>
      <c r="X322" s="146"/>
      <c r="Y322" s="146"/>
      <c r="Z322" s="146"/>
      <c r="AA322" s="146"/>
      <c r="AB322" s="146"/>
      <c r="AC322" s="142"/>
      <c r="AD322" s="142"/>
    </row>
    <row r="323" spans="1:30" ht="12.75" customHeight="1">
      <c r="A323" s="142"/>
      <c r="B323" s="142"/>
      <c r="C323" s="142"/>
      <c r="D323" s="142"/>
      <c r="E323" s="142"/>
      <c r="F323" s="142"/>
      <c r="G323" s="146"/>
      <c r="H323" s="146"/>
      <c r="I323" s="174"/>
      <c r="J323" s="146"/>
      <c r="K323" s="174"/>
      <c r="L323" s="175"/>
      <c r="M323" s="174"/>
      <c r="N323" s="175"/>
      <c r="O323" s="146"/>
      <c r="P323" s="146"/>
      <c r="Q323" s="146"/>
      <c r="R323" s="146"/>
      <c r="S323" s="146"/>
      <c r="T323" s="146"/>
      <c r="U323" s="146"/>
      <c r="V323" s="146"/>
      <c r="W323" s="146"/>
      <c r="X323" s="146"/>
      <c r="Y323" s="146"/>
      <c r="Z323" s="146"/>
      <c r="AA323" s="146"/>
      <c r="AB323" s="146"/>
      <c r="AC323" s="142"/>
      <c r="AD323" s="142"/>
    </row>
    <row r="324" spans="1:30" ht="12.75" customHeight="1">
      <c r="A324" s="142"/>
      <c r="B324" s="142"/>
      <c r="C324" s="142"/>
      <c r="D324" s="142"/>
      <c r="E324" s="142"/>
      <c r="F324" s="142"/>
      <c r="G324" s="146"/>
      <c r="H324" s="146"/>
      <c r="I324" s="174"/>
      <c r="J324" s="146"/>
      <c r="K324" s="174"/>
      <c r="L324" s="175"/>
      <c r="M324" s="174"/>
      <c r="N324" s="175"/>
      <c r="O324" s="146"/>
      <c r="P324" s="146"/>
      <c r="Q324" s="146"/>
      <c r="R324" s="146"/>
      <c r="S324" s="146"/>
      <c r="T324" s="146"/>
      <c r="U324" s="146"/>
      <c r="V324" s="146"/>
      <c r="W324" s="146"/>
      <c r="X324" s="146"/>
      <c r="Y324" s="146"/>
      <c r="Z324" s="146"/>
      <c r="AA324" s="146"/>
      <c r="AB324" s="146"/>
      <c r="AC324" s="142"/>
      <c r="AD324" s="142"/>
    </row>
    <row r="325" spans="1:30" ht="12.75" customHeight="1">
      <c r="A325" s="142"/>
      <c r="B325" s="142"/>
      <c r="C325" s="142"/>
      <c r="D325" s="142"/>
      <c r="E325" s="142"/>
      <c r="F325" s="142"/>
      <c r="G325" s="146"/>
      <c r="H325" s="146"/>
      <c r="I325" s="174"/>
      <c r="J325" s="146"/>
      <c r="K325" s="174"/>
      <c r="L325" s="175"/>
      <c r="M325" s="174"/>
      <c r="N325" s="175"/>
      <c r="O325" s="146"/>
      <c r="P325" s="146"/>
      <c r="Q325" s="146"/>
      <c r="R325" s="146"/>
      <c r="S325" s="146"/>
      <c r="T325" s="146"/>
      <c r="U325" s="146"/>
      <c r="V325" s="146"/>
      <c r="W325" s="146"/>
      <c r="X325" s="146"/>
      <c r="Y325" s="146"/>
      <c r="Z325" s="146"/>
      <c r="AA325" s="146"/>
      <c r="AB325" s="146"/>
      <c r="AC325" s="142"/>
      <c r="AD325" s="142"/>
    </row>
    <row r="326" spans="1:30" ht="12.75" customHeight="1">
      <c r="A326" s="142"/>
      <c r="B326" s="142"/>
      <c r="C326" s="142"/>
      <c r="D326" s="142"/>
      <c r="E326" s="142"/>
      <c r="F326" s="142"/>
      <c r="G326" s="146"/>
      <c r="H326" s="146"/>
      <c r="I326" s="174"/>
      <c r="J326" s="146"/>
      <c r="K326" s="174"/>
      <c r="L326" s="175"/>
      <c r="M326" s="174"/>
      <c r="N326" s="175"/>
      <c r="O326" s="146"/>
      <c r="P326" s="146"/>
      <c r="Q326" s="146"/>
      <c r="R326" s="146"/>
      <c r="S326" s="146"/>
      <c r="T326" s="146"/>
      <c r="U326" s="146"/>
      <c r="V326" s="146"/>
      <c r="W326" s="146"/>
      <c r="X326" s="146"/>
      <c r="Y326" s="146"/>
      <c r="Z326" s="146"/>
      <c r="AA326" s="146"/>
      <c r="AB326" s="146"/>
      <c r="AC326" s="142"/>
      <c r="AD326" s="142"/>
    </row>
    <row r="327" spans="1:30" ht="12.75" customHeight="1">
      <c r="A327" s="142"/>
      <c r="B327" s="142"/>
      <c r="C327" s="142"/>
      <c r="D327" s="142"/>
      <c r="E327" s="142"/>
      <c r="F327" s="142"/>
      <c r="G327" s="146"/>
      <c r="H327" s="146"/>
      <c r="I327" s="174"/>
      <c r="J327" s="146"/>
      <c r="K327" s="174"/>
      <c r="L327" s="175"/>
      <c r="M327" s="174"/>
      <c r="N327" s="175"/>
      <c r="O327" s="146"/>
      <c r="P327" s="146"/>
      <c r="Q327" s="146"/>
      <c r="R327" s="146"/>
      <c r="S327" s="146"/>
      <c r="T327" s="146"/>
      <c r="U327" s="146"/>
      <c r="V327" s="146"/>
      <c r="W327" s="146"/>
      <c r="X327" s="146"/>
      <c r="Y327" s="146"/>
      <c r="Z327" s="146"/>
      <c r="AA327" s="146"/>
      <c r="AB327" s="146"/>
      <c r="AC327" s="142"/>
      <c r="AD327" s="142"/>
    </row>
    <row r="328" spans="1:30" ht="12.75" customHeight="1">
      <c r="A328" s="142"/>
      <c r="B328" s="142"/>
      <c r="C328" s="142"/>
      <c r="D328" s="142"/>
      <c r="E328" s="142"/>
      <c r="F328" s="142"/>
      <c r="G328" s="146"/>
      <c r="H328" s="146"/>
      <c r="I328" s="174"/>
      <c r="J328" s="146"/>
      <c r="K328" s="174"/>
      <c r="L328" s="175"/>
      <c r="M328" s="174"/>
      <c r="N328" s="175"/>
      <c r="O328" s="146"/>
      <c r="P328" s="146"/>
      <c r="Q328" s="146"/>
      <c r="R328" s="146"/>
      <c r="S328" s="146"/>
      <c r="T328" s="146"/>
      <c r="U328" s="146"/>
      <c r="V328" s="146"/>
      <c r="W328" s="146"/>
      <c r="X328" s="146"/>
      <c r="Y328" s="146"/>
      <c r="Z328" s="146"/>
      <c r="AA328" s="146"/>
      <c r="AB328" s="146"/>
      <c r="AC328" s="142"/>
      <c r="AD328" s="142"/>
    </row>
    <row r="329" spans="1:30" ht="12.75" customHeight="1">
      <c r="A329" s="142"/>
      <c r="B329" s="142"/>
      <c r="C329" s="142"/>
      <c r="D329" s="142"/>
      <c r="E329" s="142"/>
      <c r="F329" s="142"/>
      <c r="G329" s="146"/>
      <c r="H329" s="146"/>
      <c r="I329" s="174"/>
      <c r="J329" s="146"/>
      <c r="K329" s="174"/>
      <c r="L329" s="175"/>
      <c r="M329" s="174"/>
      <c r="N329" s="175"/>
      <c r="O329" s="146"/>
      <c r="P329" s="146"/>
      <c r="Q329" s="146"/>
      <c r="R329" s="146"/>
      <c r="S329" s="146"/>
      <c r="T329" s="146"/>
      <c r="U329" s="146"/>
      <c r="V329" s="146"/>
      <c r="W329" s="146"/>
      <c r="X329" s="146"/>
      <c r="Y329" s="146"/>
      <c r="Z329" s="146"/>
      <c r="AA329" s="146"/>
      <c r="AB329" s="146"/>
      <c r="AC329" s="142"/>
      <c r="AD329" s="142"/>
    </row>
    <row r="330" spans="1:30" ht="12.75" customHeight="1">
      <c r="A330" s="142"/>
      <c r="B330" s="142"/>
      <c r="C330" s="142"/>
      <c r="D330" s="142"/>
      <c r="E330" s="142"/>
      <c r="F330" s="142"/>
      <c r="G330" s="146"/>
      <c r="H330" s="146"/>
      <c r="I330" s="174"/>
      <c r="J330" s="146"/>
      <c r="K330" s="174"/>
      <c r="L330" s="175"/>
      <c r="M330" s="174"/>
      <c r="N330" s="175"/>
      <c r="O330" s="146"/>
      <c r="P330" s="146"/>
      <c r="Q330" s="146"/>
      <c r="R330" s="146"/>
      <c r="S330" s="146"/>
      <c r="T330" s="146"/>
      <c r="U330" s="146"/>
      <c r="V330" s="146"/>
      <c r="W330" s="146"/>
      <c r="X330" s="146"/>
      <c r="Y330" s="146"/>
      <c r="Z330" s="146"/>
      <c r="AA330" s="146"/>
      <c r="AB330" s="146"/>
      <c r="AC330" s="142"/>
      <c r="AD330" s="142"/>
    </row>
    <row r="331" spans="1:30" ht="12.75" customHeight="1">
      <c r="A331" s="142"/>
      <c r="B331" s="142"/>
      <c r="C331" s="142"/>
      <c r="D331" s="142"/>
      <c r="E331" s="142"/>
      <c r="F331" s="142"/>
      <c r="G331" s="146"/>
      <c r="H331" s="146"/>
      <c r="I331" s="174"/>
      <c r="J331" s="146"/>
      <c r="K331" s="174"/>
      <c r="L331" s="175"/>
      <c r="M331" s="174"/>
      <c r="N331" s="175"/>
      <c r="O331" s="146"/>
      <c r="P331" s="146"/>
      <c r="Q331" s="146"/>
      <c r="R331" s="146"/>
      <c r="S331" s="146"/>
      <c r="T331" s="146"/>
      <c r="U331" s="146"/>
      <c r="V331" s="146"/>
      <c r="W331" s="146"/>
      <c r="X331" s="146"/>
      <c r="Y331" s="146"/>
      <c r="Z331" s="146"/>
      <c r="AA331" s="146"/>
      <c r="AB331" s="146"/>
      <c r="AC331" s="142"/>
      <c r="AD331" s="142"/>
    </row>
    <row r="332" spans="1:30" ht="12.75" customHeight="1">
      <c r="A332" s="142"/>
      <c r="B332" s="142"/>
      <c r="C332" s="142"/>
      <c r="D332" s="142"/>
      <c r="E332" s="142"/>
      <c r="F332" s="142"/>
      <c r="G332" s="146"/>
      <c r="H332" s="146"/>
      <c r="I332" s="174"/>
      <c r="J332" s="146"/>
      <c r="K332" s="174"/>
      <c r="L332" s="175"/>
      <c r="M332" s="174"/>
      <c r="N332" s="175"/>
      <c r="O332" s="146"/>
      <c r="P332" s="146"/>
      <c r="Q332" s="146"/>
      <c r="R332" s="146"/>
      <c r="S332" s="146"/>
      <c r="T332" s="146"/>
      <c r="U332" s="146"/>
      <c r="V332" s="146"/>
      <c r="W332" s="146"/>
      <c r="X332" s="146"/>
      <c r="Y332" s="146"/>
      <c r="Z332" s="146"/>
      <c r="AA332" s="146"/>
      <c r="AB332" s="146"/>
      <c r="AC332" s="142"/>
      <c r="AD332" s="142"/>
    </row>
    <row r="333" spans="1:30" ht="12.75" customHeight="1">
      <c r="A333" s="142"/>
      <c r="B333" s="142"/>
      <c r="C333" s="142"/>
      <c r="D333" s="142"/>
      <c r="E333" s="142"/>
      <c r="F333" s="142"/>
      <c r="G333" s="146"/>
      <c r="H333" s="146"/>
      <c r="I333" s="174"/>
      <c r="J333" s="146"/>
      <c r="K333" s="174"/>
      <c r="L333" s="175"/>
      <c r="M333" s="174"/>
      <c r="N333" s="175"/>
      <c r="O333" s="146"/>
      <c r="P333" s="146"/>
      <c r="Q333" s="146"/>
      <c r="R333" s="146"/>
      <c r="S333" s="146"/>
      <c r="T333" s="146"/>
      <c r="U333" s="146"/>
      <c r="V333" s="146"/>
      <c r="W333" s="146"/>
      <c r="X333" s="146"/>
      <c r="Y333" s="146"/>
      <c r="Z333" s="146"/>
      <c r="AA333" s="146"/>
      <c r="AB333" s="146"/>
      <c r="AC333" s="142"/>
      <c r="AD333" s="142"/>
    </row>
    <row r="334" spans="1:30" ht="12.75" customHeight="1">
      <c r="A334" s="142"/>
      <c r="B334" s="142"/>
      <c r="C334" s="142"/>
      <c r="D334" s="142"/>
      <c r="E334" s="142"/>
      <c r="F334" s="142"/>
      <c r="G334" s="146"/>
      <c r="H334" s="146"/>
      <c r="I334" s="174"/>
      <c r="J334" s="146"/>
      <c r="K334" s="174"/>
      <c r="L334" s="175"/>
      <c r="M334" s="174"/>
      <c r="N334" s="175"/>
      <c r="O334" s="146"/>
      <c r="P334" s="146"/>
      <c r="Q334" s="146"/>
      <c r="R334" s="146"/>
      <c r="S334" s="146"/>
      <c r="T334" s="146"/>
      <c r="U334" s="146"/>
      <c r="V334" s="146"/>
      <c r="W334" s="146"/>
      <c r="X334" s="146"/>
      <c r="Y334" s="146"/>
      <c r="Z334" s="146"/>
      <c r="AA334" s="146"/>
      <c r="AB334" s="146"/>
      <c r="AC334" s="142"/>
      <c r="AD334" s="142"/>
    </row>
    <row r="335" spans="1:30" ht="12.75" customHeight="1">
      <c r="A335" s="142"/>
      <c r="B335" s="142"/>
      <c r="C335" s="142"/>
      <c r="D335" s="142"/>
      <c r="E335" s="142"/>
      <c r="F335" s="142"/>
      <c r="G335" s="146"/>
      <c r="H335" s="146"/>
      <c r="I335" s="174"/>
      <c r="J335" s="146"/>
      <c r="K335" s="174"/>
      <c r="L335" s="175"/>
      <c r="M335" s="174"/>
      <c r="N335" s="175"/>
      <c r="O335" s="146"/>
      <c r="P335" s="146"/>
      <c r="Q335" s="146"/>
      <c r="R335" s="146"/>
      <c r="S335" s="146"/>
      <c r="T335" s="146"/>
      <c r="U335" s="146"/>
      <c r="V335" s="146"/>
      <c r="W335" s="146"/>
      <c r="X335" s="146"/>
      <c r="Y335" s="146"/>
      <c r="Z335" s="146"/>
      <c r="AA335" s="146"/>
      <c r="AB335" s="146"/>
      <c r="AC335" s="142"/>
      <c r="AD335" s="142"/>
    </row>
    <row r="336" spans="1:30" ht="12.75" customHeight="1">
      <c r="A336" s="142"/>
      <c r="B336" s="142"/>
      <c r="C336" s="142"/>
      <c r="D336" s="142"/>
      <c r="E336" s="142"/>
      <c r="F336" s="142"/>
      <c r="G336" s="146"/>
      <c r="H336" s="146"/>
      <c r="I336" s="174"/>
      <c r="J336" s="146"/>
      <c r="K336" s="174"/>
      <c r="L336" s="175"/>
      <c r="M336" s="174"/>
      <c r="N336" s="175"/>
      <c r="O336" s="146"/>
      <c r="P336" s="146"/>
      <c r="Q336" s="146"/>
      <c r="R336" s="146"/>
      <c r="S336" s="146"/>
      <c r="T336" s="146"/>
      <c r="U336" s="146"/>
      <c r="V336" s="146"/>
      <c r="W336" s="146"/>
      <c r="X336" s="146"/>
      <c r="Y336" s="146"/>
      <c r="Z336" s="146"/>
      <c r="AA336" s="146"/>
      <c r="AB336" s="146"/>
      <c r="AC336" s="142"/>
      <c r="AD336" s="142"/>
    </row>
    <row r="337" spans="1:30" ht="12.75" customHeight="1">
      <c r="A337" s="142"/>
      <c r="B337" s="142"/>
      <c r="C337" s="142"/>
      <c r="D337" s="142"/>
      <c r="E337" s="142"/>
      <c r="F337" s="142"/>
      <c r="G337" s="146"/>
      <c r="H337" s="146"/>
      <c r="I337" s="174"/>
      <c r="J337" s="146"/>
      <c r="K337" s="174"/>
      <c r="L337" s="175"/>
      <c r="M337" s="174"/>
      <c r="N337" s="175"/>
      <c r="O337" s="146"/>
      <c r="P337" s="146"/>
      <c r="Q337" s="146"/>
      <c r="R337" s="146"/>
      <c r="S337" s="146"/>
      <c r="T337" s="146"/>
      <c r="U337" s="146"/>
      <c r="V337" s="146"/>
      <c r="W337" s="146"/>
      <c r="X337" s="146"/>
      <c r="Y337" s="146"/>
      <c r="Z337" s="146"/>
      <c r="AA337" s="146"/>
      <c r="AB337" s="146"/>
      <c r="AC337" s="142"/>
      <c r="AD337" s="142"/>
    </row>
    <row r="338" spans="1:30" ht="12.75" customHeight="1">
      <c r="A338" s="142"/>
      <c r="B338" s="142"/>
      <c r="C338" s="142"/>
      <c r="D338" s="142"/>
      <c r="E338" s="142"/>
      <c r="F338" s="142"/>
      <c r="G338" s="146"/>
      <c r="H338" s="146"/>
      <c r="I338" s="174"/>
      <c r="J338" s="146"/>
      <c r="K338" s="174"/>
      <c r="L338" s="175"/>
      <c r="M338" s="174"/>
      <c r="N338" s="175"/>
      <c r="O338" s="146"/>
      <c r="P338" s="146"/>
      <c r="Q338" s="146"/>
      <c r="R338" s="146"/>
      <c r="S338" s="146"/>
      <c r="T338" s="146"/>
      <c r="U338" s="146"/>
      <c r="V338" s="146"/>
      <c r="W338" s="146"/>
      <c r="X338" s="146"/>
      <c r="Y338" s="146"/>
      <c r="Z338" s="146"/>
      <c r="AA338" s="146"/>
      <c r="AB338" s="146"/>
      <c r="AC338" s="142"/>
      <c r="AD338" s="142"/>
    </row>
    <row r="339" spans="1:30" ht="12.75" customHeight="1">
      <c r="A339" s="142"/>
      <c r="B339" s="142"/>
      <c r="C339" s="142"/>
      <c r="D339" s="142"/>
      <c r="E339" s="142"/>
      <c r="F339" s="142"/>
      <c r="G339" s="146"/>
      <c r="H339" s="146"/>
      <c r="I339" s="174"/>
      <c r="J339" s="146"/>
      <c r="K339" s="174"/>
      <c r="L339" s="175"/>
      <c r="M339" s="174"/>
      <c r="N339" s="175"/>
      <c r="O339" s="146"/>
      <c r="P339" s="146"/>
      <c r="Q339" s="146"/>
      <c r="R339" s="146"/>
      <c r="S339" s="146"/>
      <c r="T339" s="146"/>
      <c r="U339" s="146"/>
      <c r="V339" s="146"/>
      <c r="W339" s="146"/>
      <c r="X339" s="146"/>
      <c r="Y339" s="146"/>
      <c r="Z339" s="146"/>
      <c r="AA339" s="146"/>
      <c r="AB339" s="146"/>
      <c r="AC339" s="142"/>
      <c r="AD339" s="142"/>
    </row>
    <row r="340" spans="1:30" ht="12.75" customHeight="1">
      <c r="A340" s="142"/>
      <c r="B340" s="142"/>
      <c r="C340" s="142"/>
      <c r="D340" s="142"/>
      <c r="E340" s="142"/>
      <c r="F340" s="142"/>
      <c r="G340" s="146"/>
      <c r="H340" s="146"/>
      <c r="I340" s="174"/>
      <c r="J340" s="146"/>
      <c r="K340" s="174"/>
      <c r="L340" s="175"/>
      <c r="M340" s="174"/>
      <c r="N340" s="175"/>
      <c r="O340" s="146"/>
      <c r="P340" s="146"/>
      <c r="Q340" s="146"/>
      <c r="R340" s="146"/>
      <c r="S340" s="146"/>
      <c r="T340" s="146"/>
      <c r="U340" s="146"/>
      <c r="V340" s="146"/>
      <c r="W340" s="146"/>
      <c r="X340" s="146"/>
      <c r="Y340" s="146"/>
      <c r="Z340" s="146"/>
      <c r="AA340" s="146"/>
      <c r="AB340" s="146"/>
      <c r="AC340" s="142"/>
      <c r="AD340" s="142"/>
    </row>
    <row r="341" spans="1:30" ht="12.75" customHeight="1">
      <c r="A341" s="142"/>
      <c r="B341" s="142"/>
      <c r="C341" s="142"/>
      <c r="D341" s="142"/>
      <c r="E341" s="142"/>
      <c r="F341" s="142"/>
      <c r="G341" s="146"/>
      <c r="H341" s="146"/>
      <c r="I341" s="174"/>
      <c r="J341" s="146"/>
      <c r="K341" s="174"/>
      <c r="L341" s="175"/>
      <c r="M341" s="174"/>
      <c r="N341" s="175"/>
      <c r="O341" s="146"/>
      <c r="P341" s="146"/>
      <c r="Q341" s="146"/>
      <c r="R341" s="146"/>
      <c r="S341" s="146"/>
      <c r="T341" s="146"/>
      <c r="U341" s="146"/>
      <c r="V341" s="146"/>
      <c r="W341" s="146"/>
      <c r="X341" s="146"/>
      <c r="Y341" s="146"/>
      <c r="Z341" s="146"/>
      <c r="AA341" s="146"/>
      <c r="AB341" s="146"/>
      <c r="AC341" s="142"/>
      <c r="AD341" s="142"/>
    </row>
    <row r="342" spans="1:30" ht="12.75" customHeight="1">
      <c r="A342" s="142"/>
      <c r="B342" s="142"/>
      <c r="C342" s="142"/>
      <c r="D342" s="142"/>
      <c r="E342" s="142"/>
      <c r="F342" s="142"/>
      <c r="G342" s="146"/>
      <c r="H342" s="146"/>
      <c r="I342" s="174"/>
      <c r="J342" s="146"/>
      <c r="K342" s="174"/>
      <c r="L342" s="175"/>
      <c r="M342" s="174"/>
      <c r="N342" s="175"/>
      <c r="O342" s="146"/>
      <c r="P342" s="146"/>
      <c r="Q342" s="146"/>
      <c r="R342" s="146"/>
      <c r="S342" s="146"/>
      <c r="T342" s="146"/>
      <c r="U342" s="146"/>
      <c r="V342" s="146"/>
      <c r="W342" s="146"/>
      <c r="X342" s="146"/>
      <c r="Y342" s="146"/>
      <c r="Z342" s="146"/>
      <c r="AA342" s="146"/>
      <c r="AB342" s="146"/>
      <c r="AC342" s="142"/>
      <c r="AD342" s="142"/>
    </row>
    <row r="343" spans="1:30" ht="12.75" customHeight="1">
      <c r="A343" s="142"/>
      <c r="B343" s="142"/>
      <c r="C343" s="142"/>
      <c r="D343" s="142"/>
      <c r="E343" s="142"/>
      <c r="F343" s="142"/>
      <c r="G343" s="146"/>
      <c r="H343" s="146"/>
      <c r="I343" s="174"/>
      <c r="J343" s="146"/>
      <c r="K343" s="174"/>
      <c r="L343" s="175"/>
      <c r="M343" s="174"/>
      <c r="N343" s="175"/>
      <c r="O343" s="146"/>
      <c r="P343" s="146"/>
      <c r="Q343" s="146"/>
      <c r="R343" s="146"/>
      <c r="S343" s="146"/>
      <c r="T343" s="146"/>
      <c r="U343" s="146"/>
      <c r="V343" s="146"/>
      <c r="W343" s="146"/>
      <c r="X343" s="146"/>
      <c r="Y343" s="146"/>
      <c r="Z343" s="146"/>
      <c r="AA343" s="146"/>
      <c r="AB343" s="146"/>
      <c r="AC343" s="142"/>
      <c r="AD343" s="142"/>
    </row>
    <row r="344" spans="1:30" ht="12.75" customHeight="1">
      <c r="A344" s="142"/>
      <c r="B344" s="142"/>
      <c r="C344" s="142"/>
      <c r="D344" s="142"/>
      <c r="E344" s="142"/>
      <c r="F344" s="142"/>
      <c r="G344" s="146"/>
      <c r="H344" s="146"/>
      <c r="I344" s="174"/>
      <c r="J344" s="146"/>
      <c r="K344" s="174"/>
      <c r="L344" s="175"/>
      <c r="M344" s="174"/>
      <c r="N344" s="175"/>
      <c r="O344" s="146"/>
      <c r="P344" s="146"/>
      <c r="Q344" s="146"/>
      <c r="R344" s="146"/>
      <c r="S344" s="146"/>
      <c r="T344" s="146"/>
      <c r="U344" s="146"/>
      <c r="V344" s="146"/>
      <c r="W344" s="146"/>
      <c r="X344" s="146"/>
      <c r="Y344" s="146"/>
      <c r="Z344" s="146"/>
      <c r="AA344" s="146"/>
      <c r="AB344" s="146"/>
      <c r="AC344" s="142"/>
      <c r="AD344" s="142"/>
    </row>
    <row r="345" spans="1:30" ht="12.75" customHeight="1">
      <c r="A345" s="142"/>
      <c r="B345" s="142"/>
      <c r="C345" s="142"/>
      <c r="D345" s="142"/>
      <c r="E345" s="142"/>
      <c r="F345" s="142"/>
      <c r="G345" s="146"/>
      <c r="H345" s="146"/>
      <c r="I345" s="174"/>
      <c r="J345" s="146"/>
      <c r="K345" s="174"/>
      <c r="L345" s="175"/>
      <c r="M345" s="174"/>
      <c r="N345" s="175"/>
      <c r="O345" s="146"/>
      <c r="P345" s="146"/>
      <c r="Q345" s="146"/>
      <c r="R345" s="146"/>
      <c r="S345" s="146"/>
      <c r="T345" s="146"/>
      <c r="U345" s="146"/>
      <c r="V345" s="146"/>
      <c r="W345" s="146"/>
      <c r="X345" s="146"/>
      <c r="Y345" s="146"/>
      <c r="Z345" s="146"/>
      <c r="AA345" s="146"/>
      <c r="AB345" s="146"/>
      <c r="AC345" s="142"/>
      <c r="AD345" s="142"/>
    </row>
    <row r="346" spans="1:30" ht="12.75" customHeight="1">
      <c r="A346" s="142"/>
      <c r="B346" s="142"/>
      <c r="C346" s="142"/>
      <c r="D346" s="142"/>
      <c r="E346" s="142"/>
      <c r="F346" s="142"/>
      <c r="G346" s="146"/>
      <c r="H346" s="146"/>
      <c r="I346" s="174"/>
      <c r="J346" s="146"/>
      <c r="K346" s="174"/>
      <c r="L346" s="175"/>
      <c r="M346" s="174"/>
      <c r="N346" s="175"/>
      <c r="O346" s="146"/>
      <c r="P346" s="146"/>
      <c r="Q346" s="146"/>
      <c r="R346" s="146"/>
      <c r="S346" s="146"/>
      <c r="T346" s="146"/>
      <c r="U346" s="146"/>
      <c r="V346" s="146"/>
      <c r="W346" s="146"/>
      <c r="X346" s="146"/>
      <c r="Y346" s="146"/>
      <c r="Z346" s="146"/>
      <c r="AA346" s="146"/>
      <c r="AB346" s="146"/>
      <c r="AC346" s="142"/>
      <c r="AD346" s="142"/>
    </row>
    <row r="347" spans="1:30" ht="12.75" customHeight="1">
      <c r="A347" s="142"/>
      <c r="B347" s="142"/>
      <c r="C347" s="142"/>
      <c r="D347" s="142"/>
      <c r="E347" s="142"/>
      <c r="F347" s="142"/>
      <c r="G347" s="146"/>
      <c r="H347" s="146"/>
      <c r="I347" s="174"/>
      <c r="J347" s="146"/>
      <c r="K347" s="174"/>
      <c r="L347" s="175"/>
      <c r="M347" s="174"/>
      <c r="N347" s="175"/>
      <c r="O347" s="146"/>
      <c r="P347" s="146"/>
      <c r="Q347" s="146"/>
      <c r="R347" s="146"/>
      <c r="S347" s="146"/>
      <c r="T347" s="146"/>
      <c r="U347" s="146"/>
      <c r="V347" s="146"/>
      <c r="W347" s="146"/>
      <c r="X347" s="146"/>
      <c r="Y347" s="146"/>
      <c r="Z347" s="146"/>
      <c r="AA347" s="146"/>
      <c r="AB347" s="146"/>
      <c r="AC347" s="142"/>
      <c r="AD347" s="142"/>
    </row>
    <row r="348" spans="1:30" ht="12.75" customHeight="1">
      <c r="A348" s="142"/>
      <c r="B348" s="142"/>
      <c r="C348" s="142"/>
      <c r="D348" s="142"/>
      <c r="E348" s="142"/>
      <c r="F348" s="142"/>
      <c r="G348" s="146"/>
      <c r="H348" s="146"/>
      <c r="I348" s="174"/>
      <c r="J348" s="146"/>
      <c r="K348" s="174"/>
      <c r="L348" s="175"/>
      <c r="M348" s="174"/>
      <c r="N348" s="175"/>
      <c r="O348" s="146"/>
      <c r="P348" s="146"/>
      <c r="Q348" s="146"/>
      <c r="R348" s="146"/>
      <c r="S348" s="146"/>
      <c r="T348" s="146"/>
      <c r="U348" s="146"/>
      <c r="V348" s="146"/>
      <c r="W348" s="146"/>
      <c r="X348" s="146"/>
      <c r="Y348" s="146"/>
      <c r="Z348" s="146"/>
      <c r="AA348" s="146"/>
      <c r="AB348" s="146"/>
      <c r="AC348" s="142"/>
      <c r="AD348" s="142"/>
    </row>
    <row r="349" spans="1:30" ht="12.75" customHeight="1">
      <c r="A349" s="142"/>
      <c r="B349" s="142"/>
      <c r="C349" s="142"/>
      <c r="D349" s="142"/>
      <c r="E349" s="142"/>
      <c r="F349" s="142"/>
      <c r="G349" s="146"/>
      <c r="H349" s="146"/>
      <c r="I349" s="174"/>
      <c r="J349" s="146"/>
      <c r="K349" s="174"/>
      <c r="L349" s="175"/>
      <c r="M349" s="174"/>
      <c r="N349" s="175"/>
      <c r="O349" s="146"/>
      <c r="P349" s="146"/>
      <c r="Q349" s="146"/>
      <c r="R349" s="146"/>
      <c r="S349" s="146"/>
      <c r="T349" s="146"/>
      <c r="U349" s="146"/>
      <c r="V349" s="146"/>
      <c r="W349" s="146"/>
      <c r="X349" s="146"/>
      <c r="Y349" s="146"/>
      <c r="Z349" s="146"/>
      <c r="AA349" s="146"/>
      <c r="AB349" s="146"/>
      <c r="AC349" s="142"/>
      <c r="AD349" s="142"/>
    </row>
    <row r="350" spans="1:30" ht="12.75" customHeight="1">
      <c r="A350" s="142"/>
      <c r="B350" s="142"/>
      <c r="C350" s="142"/>
      <c r="D350" s="142"/>
      <c r="E350" s="142"/>
      <c r="F350" s="142"/>
      <c r="G350" s="146"/>
      <c r="H350" s="146"/>
      <c r="I350" s="174"/>
      <c r="J350" s="146"/>
      <c r="K350" s="174"/>
      <c r="L350" s="175"/>
      <c r="M350" s="174"/>
      <c r="N350" s="175"/>
      <c r="O350" s="146"/>
      <c r="P350" s="146"/>
      <c r="Q350" s="146"/>
      <c r="R350" s="146"/>
      <c r="S350" s="146"/>
      <c r="T350" s="146"/>
      <c r="U350" s="146"/>
      <c r="V350" s="146"/>
      <c r="W350" s="146"/>
      <c r="X350" s="146"/>
      <c r="Y350" s="146"/>
      <c r="Z350" s="146"/>
      <c r="AA350" s="146"/>
      <c r="AB350" s="146"/>
      <c r="AC350" s="142"/>
      <c r="AD350" s="142"/>
    </row>
    <row r="351" spans="1:30" ht="12.75" customHeight="1">
      <c r="A351" s="142"/>
      <c r="B351" s="142"/>
      <c r="C351" s="142"/>
      <c r="D351" s="142"/>
      <c r="E351" s="142"/>
      <c r="F351" s="142"/>
      <c r="G351" s="146"/>
      <c r="H351" s="146"/>
      <c r="I351" s="174"/>
      <c r="J351" s="146"/>
      <c r="K351" s="174"/>
      <c r="L351" s="175"/>
      <c r="M351" s="174"/>
      <c r="N351" s="175"/>
      <c r="O351" s="146"/>
      <c r="P351" s="146"/>
      <c r="Q351" s="146"/>
      <c r="R351" s="146"/>
      <c r="S351" s="146"/>
      <c r="T351" s="146"/>
      <c r="U351" s="146"/>
      <c r="V351" s="146"/>
      <c r="W351" s="146"/>
      <c r="X351" s="146"/>
      <c r="Y351" s="146"/>
      <c r="Z351" s="146"/>
      <c r="AA351" s="146"/>
      <c r="AB351" s="146"/>
      <c r="AC351" s="142"/>
      <c r="AD351" s="142"/>
    </row>
    <row r="352" spans="1:30" ht="12.75" customHeight="1">
      <c r="A352" s="142"/>
      <c r="B352" s="142"/>
      <c r="C352" s="142"/>
      <c r="D352" s="142"/>
      <c r="E352" s="142"/>
      <c r="F352" s="142"/>
      <c r="G352" s="146"/>
      <c r="H352" s="146"/>
      <c r="I352" s="174"/>
      <c r="J352" s="146"/>
      <c r="K352" s="174"/>
      <c r="L352" s="175"/>
      <c r="M352" s="174"/>
      <c r="N352" s="175"/>
      <c r="O352" s="146"/>
      <c r="P352" s="146"/>
      <c r="Q352" s="146"/>
      <c r="R352" s="146"/>
      <c r="S352" s="146"/>
      <c r="T352" s="146"/>
      <c r="U352" s="146"/>
      <c r="V352" s="146"/>
      <c r="W352" s="146"/>
      <c r="X352" s="146"/>
      <c r="Y352" s="146"/>
      <c r="Z352" s="146"/>
      <c r="AA352" s="146"/>
      <c r="AB352" s="146"/>
      <c r="AC352" s="142"/>
      <c r="AD352" s="142"/>
    </row>
    <row r="353" spans="1:30" ht="12.75" customHeight="1">
      <c r="A353" s="142"/>
      <c r="B353" s="142"/>
      <c r="C353" s="142"/>
      <c r="D353" s="142"/>
      <c r="E353" s="142"/>
      <c r="F353" s="142"/>
      <c r="G353" s="146"/>
      <c r="H353" s="146"/>
      <c r="I353" s="174"/>
      <c r="J353" s="146"/>
      <c r="K353" s="174"/>
      <c r="L353" s="175"/>
      <c r="M353" s="174"/>
      <c r="N353" s="175"/>
      <c r="O353" s="146"/>
      <c r="P353" s="146"/>
      <c r="Q353" s="146"/>
      <c r="R353" s="146"/>
      <c r="S353" s="146"/>
      <c r="T353" s="146"/>
      <c r="U353" s="146"/>
      <c r="V353" s="146"/>
      <c r="W353" s="146"/>
      <c r="X353" s="146"/>
      <c r="Y353" s="146"/>
      <c r="Z353" s="146"/>
      <c r="AA353" s="146"/>
      <c r="AB353" s="146"/>
      <c r="AC353" s="142"/>
      <c r="AD353" s="142"/>
    </row>
    <row r="354" spans="1:30" ht="12.75" customHeight="1">
      <c r="A354" s="142"/>
      <c r="B354" s="142"/>
      <c r="C354" s="142"/>
      <c r="D354" s="142"/>
      <c r="E354" s="142"/>
      <c r="F354" s="142"/>
      <c r="G354" s="146"/>
      <c r="H354" s="146"/>
      <c r="I354" s="174"/>
      <c r="J354" s="146"/>
      <c r="K354" s="174"/>
      <c r="L354" s="175"/>
      <c r="M354" s="174"/>
      <c r="N354" s="175"/>
      <c r="O354" s="146"/>
      <c r="P354" s="146"/>
      <c r="Q354" s="146"/>
      <c r="R354" s="146"/>
      <c r="S354" s="146"/>
      <c r="T354" s="146"/>
      <c r="U354" s="146"/>
      <c r="V354" s="146"/>
      <c r="W354" s="146"/>
      <c r="X354" s="146"/>
      <c r="Y354" s="146"/>
      <c r="Z354" s="146"/>
      <c r="AA354" s="146"/>
      <c r="AB354" s="146"/>
      <c r="AC354" s="142"/>
      <c r="AD354" s="142"/>
    </row>
    <row r="355" spans="1:30" ht="12.75" customHeight="1">
      <c r="A355" s="142"/>
      <c r="B355" s="142"/>
      <c r="C355" s="142"/>
      <c r="D355" s="142"/>
      <c r="E355" s="142"/>
      <c r="F355" s="142"/>
      <c r="G355" s="146"/>
      <c r="H355" s="146"/>
      <c r="I355" s="174"/>
      <c r="J355" s="146"/>
      <c r="K355" s="174"/>
      <c r="L355" s="175"/>
      <c r="M355" s="174"/>
      <c r="N355" s="175"/>
      <c r="O355" s="146"/>
      <c r="P355" s="146"/>
      <c r="Q355" s="146"/>
      <c r="R355" s="146"/>
      <c r="S355" s="146"/>
      <c r="T355" s="146"/>
      <c r="U355" s="146"/>
      <c r="V355" s="146"/>
      <c r="W355" s="146"/>
      <c r="X355" s="146"/>
      <c r="Y355" s="146"/>
      <c r="Z355" s="146"/>
      <c r="AA355" s="146"/>
      <c r="AB355" s="146"/>
      <c r="AC355" s="142"/>
      <c r="AD355" s="142"/>
    </row>
    <row r="356" spans="1:30" ht="12.75" customHeight="1">
      <c r="A356" s="142"/>
      <c r="B356" s="142"/>
      <c r="C356" s="142"/>
      <c r="D356" s="142"/>
      <c r="E356" s="142"/>
      <c r="F356" s="142"/>
      <c r="G356" s="146"/>
      <c r="H356" s="146"/>
      <c r="I356" s="174"/>
      <c r="J356" s="146"/>
      <c r="K356" s="174"/>
      <c r="L356" s="175"/>
      <c r="M356" s="174"/>
      <c r="N356" s="175"/>
      <c r="O356" s="146"/>
      <c r="P356" s="146"/>
      <c r="Q356" s="146"/>
      <c r="R356" s="146"/>
      <c r="S356" s="146"/>
      <c r="T356" s="146"/>
      <c r="U356" s="146"/>
      <c r="V356" s="146"/>
      <c r="W356" s="146"/>
      <c r="X356" s="146"/>
      <c r="Y356" s="146"/>
      <c r="Z356" s="146"/>
      <c r="AA356" s="146"/>
      <c r="AB356" s="146"/>
      <c r="AC356" s="142"/>
      <c r="AD356" s="142"/>
    </row>
    <row r="357" spans="1:30" ht="12.75" customHeight="1">
      <c r="A357" s="142"/>
      <c r="B357" s="142"/>
      <c r="C357" s="142"/>
      <c r="D357" s="142"/>
      <c r="E357" s="142"/>
      <c r="F357" s="142"/>
      <c r="G357" s="146"/>
      <c r="H357" s="146"/>
      <c r="I357" s="174"/>
      <c r="J357" s="146"/>
      <c r="K357" s="174"/>
      <c r="L357" s="175"/>
      <c r="M357" s="174"/>
      <c r="N357" s="175"/>
      <c r="O357" s="146"/>
      <c r="P357" s="146"/>
      <c r="Q357" s="146"/>
      <c r="R357" s="146"/>
      <c r="S357" s="146"/>
      <c r="T357" s="146"/>
      <c r="U357" s="146"/>
      <c r="V357" s="146"/>
      <c r="W357" s="146"/>
      <c r="X357" s="146"/>
      <c r="Y357" s="146"/>
      <c r="Z357" s="146"/>
      <c r="AA357" s="146"/>
      <c r="AB357" s="146"/>
      <c r="AC357" s="142"/>
      <c r="AD357" s="142"/>
    </row>
    <row r="358" spans="1:30" ht="12.75" customHeight="1">
      <c r="A358" s="142"/>
      <c r="B358" s="142"/>
      <c r="C358" s="142"/>
      <c r="D358" s="142"/>
      <c r="E358" s="142"/>
      <c r="F358" s="142"/>
      <c r="G358" s="146"/>
      <c r="H358" s="146"/>
      <c r="I358" s="174"/>
      <c r="J358" s="146"/>
      <c r="K358" s="174"/>
      <c r="L358" s="175"/>
      <c r="M358" s="174"/>
      <c r="N358" s="175"/>
      <c r="O358" s="146"/>
      <c r="P358" s="146"/>
      <c r="Q358" s="146"/>
      <c r="R358" s="146"/>
      <c r="S358" s="146"/>
      <c r="T358" s="146"/>
      <c r="U358" s="146"/>
      <c r="V358" s="146"/>
      <c r="W358" s="146"/>
      <c r="X358" s="146"/>
      <c r="Y358" s="146"/>
      <c r="Z358" s="146"/>
      <c r="AA358" s="146"/>
      <c r="AB358" s="146"/>
      <c r="AC358" s="142"/>
      <c r="AD358" s="142"/>
    </row>
    <row r="359" spans="1:30" ht="12.75" customHeight="1">
      <c r="A359" s="142"/>
      <c r="B359" s="142"/>
      <c r="C359" s="142"/>
      <c r="D359" s="142"/>
      <c r="E359" s="142"/>
      <c r="F359" s="142"/>
      <c r="G359" s="146"/>
      <c r="H359" s="146"/>
      <c r="I359" s="174"/>
      <c r="J359" s="146"/>
      <c r="K359" s="174"/>
      <c r="L359" s="175"/>
      <c r="M359" s="174"/>
      <c r="N359" s="175"/>
      <c r="O359" s="146"/>
      <c r="P359" s="146"/>
      <c r="Q359" s="146"/>
      <c r="R359" s="146"/>
      <c r="S359" s="146"/>
      <c r="T359" s="146"/>
      <c r="U359" s="146"/>
      <c r="V359" s="146"/>
      <c r="W359" s="146"/>
      <c r="X359" s="146"/>
      <c r="Y359" s="146"/>
      <c r="Z359" s="146"/>
      <c r="AA359" s="146"/>
      <c r="AB359" s="146"/>
      <c r="AC359" s="142"/>
      <c r="AD359" s="142"/>
    </row>
    <row r="360" spans="1:30" ht="12.75" customHeight="1">
      <c r="A360" s="142"/>
      <c r="B360" s="142"/>
      <c r="C360" s="142"/>
      <c r="D360" s="142"/>
      <c r="E360" s="142"/>
      <c r="F360" s="142"/>
      <c r="G360" s="146"/>
      <c r="H360" s="146"/>
      <c r="I360" s="174"/>
      <c r="J360" s="146"/>
      <c r="K360" s="174"/>
      <c r="L360" s="175"/>
      <c r="M360" s="174"/>
      <c r="N360" s="175"/>
      <c r="O360" s="146"/>
      <c r="P360" s="146"/>
      <c r="Q360" s="146"/>
      <c r="R360" s="146"/>
      <c r="S360" s="146"/>
      <c r="T360" s="146"/>
      <c r="U360" s="146"/>
      <c r="V360" s="146"/>
      <c r="W360" s="146"/>
      <c r="X360" s="146"/>
      <c r="Y360" s="146"/>
      <c r="Z360" s="146"/>
      <c r="AA360" s="146"/>
      <c r="AB360" s="146"/>
      <c r="AC360" s="142"/>
      <c r="AD360" s="142"/>
    </row>
    <row r="361" spans="1:30" ht="12.75" customHeight="1">
      <c r="A361" s="142"/>
      <c r="B361" s="142"/>
      <c r="C361" s="142"/>
      <c r="D361" s="142"/>
      <c r="E361" s="142"/>
      <c r="F361" s="142"/>
      <c r="G361" s="146"/>
      <c r="H361" s="146"/>
      <c r="I361" s="174"/>
      <c r="J361" s="146"/>
      <c r="K361" s="174"/>
      <c r="L361" s="175"/>
      <c r="M361" s="174"/>
      <c r="N361" s="175"/>
      <c r="O361" s="146"/>
      <c r="P361" s="146"/>
      <c r="Q361" s="146"/>
      <c r="R361" s="146"/>
      <c r="S361" s="146"/>
      <c r="T361" s="146"/>
      <c r="U361" s="146"/>
      <c r="V361" s="146"/>
      <c r="W361" s="146"/>
      <c r="X361" s="146"/>
      <c r="Y361" s="146"/>
      <c r="Z361" s="146"/>
      <c r="AA361" s="146"/>
      <c r="AB361" s="146"/>
      <c r="AC361" s="142"/>
      <c r="AD361" s="142"/>
    </row>
    <row r="362" spans="1:30" ht="12.75" customHeight="1">
      <c r="A362" s="142"/>
      <c r="B362" s="142"/>
      <c r="C362" s="142"/>
      <c r="D362" s="142"/>
      <c r="E362" s="142"/>
      <c r="F362" s="142"/>
      <c r="G362" s="146"/>
      <c r="H362" s="146"/>
      <c r="I362" s="174"/>
      <c r="J362" s="146"/>
      <c r="K362" s="174"/>
      <c r="L362" s="175"/>
      <c r="M362" s="174"/>
      <c r="N362" s="175"/>
      <c r="O362" s="146"/>
      <c r="P362" s="146"/>
      <c r="Q362" s="146"/>
      <c r="R362" s="146"/>
      <c r="S362" s="146"/>
      <c r="T362" s="146"/>
      <c r="U362" s="146"/>
      <c r="V362" s="146"/>
      <c r="W362" s="146"/>
      <c r="X362" s="146"/>
      <c r="Y362" s="146"/>
      <c r="Z362" s="146"/>
      <c r="AA362" s="146"/>
      <c r="AB362" s="146"/>
      <c r="AC362" s="142"/>
      <c r="AD362" s="142"/>
    </row>
    <row r="363" spans="1:30" ht="12.75" customHeight="1">
      <c r="A363" s="142"/>
      <c r="B363" s="142"/>
      <c r="C363" s="142"/>
      <c r="D363" s="142"/>
      <c r="E363" s="142"/>
      <c r="F363" s="142"/>
      <c r="G363" s="146"/>
      <c r="H363" s="146"/>
      <c r="I363" s="174"/>
      <c r="J363" s="146"/>
      <c r="K363" s="174"/>
      <c r="L363" s="175"/>
      <c r="M363" s="174"/>
      <c r="N363" s="175"/>
      <c r="O363" s="146"/>
      <c r="P363" s="146"/>
      <c r="Q363" s="146"/>
      <c r="R363" s="146"/>
      <c r="S363" s="146"/>
      <c r="T363" s="146"/>
      <c r="U363" s="146"/>
      <c r="V363" s="146"/>
      <c r="W363" s="146"/>
      <c r="X363" s="146"/>
      <c r="Y363" s="146"/>
      <c r="Z363" s="146"/>
      <c r="AA363" s="146"/>
      <c r="AB363" s="146"/>
      <c r="AC363" s="142"/>
      <c r="AD363" s="142"/>
    </row>
    <row r="364" spans="1:30" ht="12.75" customHeight="1">
      <c r="A364" s="142"/>
      <c r="B364" s="142"/>
      <c r="C364" s="142"/>
      <c r="D364" s="142"/>
      <c r="E364" s="142"/>
      <c r="F364" s="142"/>
      <c r="G364" s="146"/>
      <c r="H364" s="146"/>
      <c r="I364" s="174"/>
      <c r="J364" s="146"/>
      <c r="K364" s="174"/>
      <c r="L364" s="175"/>
      <c r="M364" s="174"/>
      <c r="N364" s="175"/>
      <c r="O364" s="146"/>
      <c r="P364" s="146"/>
      <c r="Q364" s="146"/>
      <c r="R364" s="146"/>
      <c r="S364" s="146"/>
      <c r="T364" s="146"/>
      <c r="U364" s="146"/>
      <c r="V364" s="146"/>
      <c r="W364" s="146"/>
      <c r="X364" s="146"/>
      <c r="Y364" s="146"/>
      <c r="Z364" s="146"/>
      <c r="AA364" s="146"/>
      <c r="AB364" s="146"/>
      <c r="AC364" s="142"/>
      <c r="AD364" s="142"/>
    </row>
    <row r="365" spans="1:30" ht="12.75" customHeight="1">
      <c r="A365" s="142"/>
      <c r="B365" s="142"/>
      <c r="C365" s="142"/>
      <c r="D365" s="142"/>
      <c r="E365" s="142"/>
      <c r="F365" s="142"/>
      <c r="G365" s="146"/>
      <c r="H365" s="146"/>
      <c r="I365" s="174"/>
      <c r="J365" s="146"/>
      <c r="K365" s="174"/>
      <c r="L365" s="175"/>
      <c r="M365" s="174"/>
      <c r="N365" s="175"/>
      <c r="O365" s="146"/>
      <c r="P365" s="146"/>
      <c r="Q365" s="146"/>
      <c r="R365" s="146"/>
      <c r="S365" s="146"/>
      <c r="T365" s="146"/>
      <c r="U365" s="146"/>
      <c r="V365" s="146"/>
      <c r="W365" s="146"/>
      <c r="X365" s="146"/>
      <c r="Y365" s="146"/>
      <c r="Z365" s="146"/>
      <c r="AA365" s="146"/>
      <c r="AB365" s="146"/>
      <c r="AC365" s="142"/>
      <c r="AD365" s="142"/>
    </row>
    <row r="366" spans="1:30" ht="12.75" customHeight="1">
      <c r="A366" s="142"/>
      <c r="B366" s="142"/>
      <c r="C366" s="142"/>
      <c r="D366" s="142"/>
      <c r="E366" s="142"/>
      <c r="F366" s="142"/>
      <c r="G366" s="146"/>
      <c r="H366" s="146"/>
      <c r="I366" s="174"/>
      <c r="J366" s="146"/>
      <c r="K366" s="174"/>
      <c r="L366" s="175"/>
      <c r="M366" s="174"/>
      <c r="N366" s="175"/>
      <c r="O366" s="146"/>
      <c r="P366" s="146"/>
      <c r="Q366" s="146"/>
      <c r="R366" s="146"/>
      <c r="S366" s="146"/>
      <c r="T366" s="146"/>
      <c r="U366" s="146"/>
      <c r="V366" s="146"/>
      <c r="W366" s="146"/>
      <c r="X366" s="146"/>
      <c r="Y366" s="146"/>
      <c r="Z366" s="146"/>
      <c r="AA366" s="146"/>
      <c r="AB366" s="146"/>
      <c r="AC366" s="142"/>
      <c r="AD366" s="142"/>
    </row>
    <row r="367" spans="1:30" ht="12.75" customHeight="1">
      <c r="A367" s="142"/>
      <c r="B367" s="142"/>
      <c r="C367" s="142"/>
      <c r="D367" s="142"/>
      <c r="E367" s="142"/>
      <c r="F367" s="142"/>
      <c r="G367" s="146"/>
      <c r="H367" s="146"/>
      <c r="I367" s="174"/>
      <c r="J367" s="146"/>
      <c r="K367" s="174"/>
      <c r="L367" s="175"/>
      <c r="M367" s="174"/>
      <c r="N367" s="175"/>
      <c r="O367" s="146"/>
      <c r="P367" s="146"/>
      <c r="Q367" s="146"/>
      <c r="R367" s="146"/>
      <c r="S367" s="146"/>
      <c r="T367" s="146"/>
      <c r="U367" s="146"/>
      <c r="V367" s="146"/>
      <c r="W367" s="146"/>
      <c r="X367" s="146"/>
      <c r="Y367" s="146"/>
      <c r="Z367" s="146"/>
      <c r="AA367" s="146"/>
      <c r="AB367" s="146"/>
      <c r="AC367" s="142"/>
      <c r="AD367" s="142"/>
    </row>
    <row r="368" spans="1:30" ht="12.75" customHeight="1">
      <c r="A368" s="142"/>
      <c r="B368" s="142"/>
      <c r="C368" s="142"/>
      <c r="D368" s="142"/>
      <c r="E368" s="142"/>
      <c r="F368" s="142"/>
      <c r="G368" s="146"/>
      <c r="H368" s="146"/>
      <c r="I368" s="174"/>
      <c r="J368" s="146"/>
      <c r="K368" s="174"/>
      <c r="L368" s="175"/>
      <c r="M368" s="174"/>
      <c r="N368" s="175"/>
      <c r="O368" s="146"/>
      <c r="P368" s="146"/>
      <c r="Q368" s="146"/>
      <c r="R368" s="146"/>
      <c r="S368" s="146"/>
      <c r="T368" s="146"/>
      <c r="U368" s="146"/>
      <c r="V368" s="146"/>
      <c r="W368" s="146"/>
      <c r="X368" s="146"/>
      <c r="Y368" s="146"/>
      <c r="Z368" s="146"/>
      <c r="AA368" s="146"/>
      <c r="AB368" s="146"/>
      <c r="AC368" s="142"/>
      <c r="AD368" s="142"/>
    </row>
    <row r="369" spans="1:30" ht="12.75" customHeight="1">
      <c r="A369" s="142"/>
      <c r="B369" s="142"/>
      <c r="C369" s="142"/>
      <c r="D369" s="142"/>
      <c r="E369" s="142"/>
      <c r="F369" s="142"/>
      <c r="G369" s="146"/>
      <c r="H369" s="146"/>
      <c r="I369" s="174"/>
      <c r="J369" s="146"/>
      <c r="K369" s="174"/>
      <c r="L369" s="175"/>
      <c r="M369" s="174"/>
      <c r="N369" s="175"/>
      <c r="O369" s="146"/>
      <c r="P369" s="146"/>
      <c r="Q369" s="146"/>
      <c r="R369" s="146"/>
      <c r="S369" s="146"/>
      <c r="T369" s="146"/>
      <c r="U369" s="146"/>
      <c r="V369" s="146"/>
      <c r="W369" s="146"/>
      <c r="X369" s="146"/>
      <c r="Y369" s="146"/>
      <c r="Z369" s="146"/>
      <c r="AA369" s="146"/>
      <c r="AB369" s="146"/>
      <c r="AC369" s="142"/>
      <c r="AD369" s="142"/>
    </row>
    <row r="370" spans="1:30" ht="12.75" customHeight="1">
      <c r="A370" s="142"/>
      <c r="B370" s="142"/>
      <c r="C370" s="142"/>
      <c r="D370" s="142"/>
      <c r="E370" s="142"/>
      <c r="F370" s="142"/>
      <c r="G370" s="146"/>
      <c r="H370" s="146"/>
      <c r="I370" s="174"/>
      <c r="J370" s="146"/>
      <c r="K370" s="174"/>
      <c r="L370" s="175"/>
      <c r="M370" s="174"/>
      <c r="N370" s="175"/>
      <c r="O370" s="146"/>
      <c r="P370" s="146"/>
      <c r="Q370" s="146"/>
      <c r="R370" s="146"/>
      <c r="S370" s="146"/>
      <c r="T370" s="146"/>
      <c r="U370" s="146"/>
      <c r="V370" s="146"/>
      <c r="W370" s="146"/>
      <c r="X370" s="146"/>
      <c r="Y370" s="146"/>
      <c r="Z370" s="146"/>
      <c r="AA370" s="146"/>
      <c r="AB370" s="146"/>
      <c r="AC370" s="142"/>
      <c r="AD370" s="142"/>
    </row>
    <row r="371" spans="1:30" ht="12.75" customHeight="1">
      <c r="A371" s="142"/>
      <c r="B371" s="142"/>
      <c r="C371" s="142"/>
      <c r="D371" s="142"/>
      <c r="E371" s="142"/>
      <c r="F371" s="142"/>
      <c r="G371" s="146"/>
      <c r="H371" s="146"/>
      <c r="I371" s="174"/>
      <c r="J371" s="146"/>
      <c r="K371" s="174"/>
      <c r="L371" s="175"/>
      <c r="M371" s="174"/>
      <c r="N371" s="175"/>
      <c r="O371" s="146"/>
      <c r="P371" s="146"/>
      <c r="Q371" s="146"/>
      <c r="R371" s="146"/>
      <c r="S371" s="146"/>
      <c r="T371" s="146"/>
      <c r="U371" s="146"/>
      <c r="V371" s="146"/>
      <c r="W371" s="146"/>
      <c r="X371" s="146"/>
      <c r="Y371" s="146"/>
      <c r="Z371" s="146"/>
      <c r="AA371" s="146"/>
      <c r="AB371" s="146"/>
      <c r="AC371" s="142"/>
      <c r="AD371" s="142"/>
    </row>
    <row r="372" spans="1:30" ht="12.75" customHeight="1">
      <c r="A372" s="142"/>
      <c r="B372" s="142"/>
      <c r="C372" s="142"/>
      <c r="D372" s="142"/>
      <c r="E372" s="142"/>
      <c r="F372" s="142"/>
      <c r="G372" s="146"/>
      <c r="H372" s="146"/>
      <c r="I372" s="174"/>
      <c r="J372" s="146"/>
      <c r="K372" s="174"/>
      <c r="L372" s="175"/>
      <c r="M372" s="174"/>
      <c r="N372" s="175"/>
      <c r="O372" s="146"/>
      <c r="P372" s="146"/>
      <c r="Q372" s="146"/>
      <c r="R372" s="146"/>
      <c r="S372" s="146"/>
      <c r="T372" s="146"/>
      <c r="U372" s="146"/>
      <c r="V372" s="146"/>
      <c r="W372" s="146"/>
      <c r="X372" s="146"/>
      <c r="Y372" s="146"/>
      <c r="Z372" s="146"/>
      <c r="AA372" s="146"/>
      <c r="AB372" s="146"/>
      <c r="AC372" s="142"/>
      <c r="AD372" s="142"/>
    </row>
    <row r="373" spans="1:30" ht="12.75" customHeight="1">
      <c r="A373" s="142"/>
      <c r="B373" s="142"/>
      <c r="C373" s="142"/>
      <c r="D373" s="142"/>
      <c r="E373" s="142"/>
      <c r="F373" s="142"/>
      <c r="G373" s="146"/>
      <c r="H373" s="146"/>
      <c r="I373" s="174"/>
      <c r="J373" s="146"/>
      <c r="K373" s="174"/>
      <c r="L373" s="175"/>
      <c r="M373" s="174"/>
      <c r="N373" s="175"/>
      <c r="O373" s="146"/>
      <c r="P373" s="146"/>
      <c r="Q373" s="146"/>
      <c r="R373" s="146"/>
      <c r="S373" s="146"/>
      <c r="T373" s="146"/>
      <c r="U373" s="146"/>
      <c r="V373" s="146"/>
      <c r="W373" s="146"/>
      <c r="X373" s="146"/>
      <c r="Y373" s="146"/>
      <c r="Z373" s="146"/>
      <c r="AA373" s="146"/>
      <c r="AB373" s="146"/>
      <c r="AC373" s="142"/>
      <c r="AD373" s="142"/>
    </row>
    <row r="374" spans="1:30" ht="12.75" customHeight="1">
      <c r="A374" s="142"/>
      <c r="B374" s="142"/>
      <c r="C374" s="142"/>
      <c r="D374" s="142"/>
      <c r="E374" s="142"/>
      <c r="F374" s="142"/>
      <c r="G374" s="146"/>
      <c r="H374" s="146"/>
      <c r="I374" s="174"/>
      <c r="J374" s="146"/>
      <c r="K374" s="174"/>
      <c r="L374" s="175"/>
      <c r="M374" s="174"/>
      <c r="N374" s="175"/>
      <c r="O374" s="146"/>
      <c r="P374" s="146"/>
      <c r="Q374" s="146"/>
      <c r="R374" s="146"/>
      <c r="S374" s="146"/>
      <c r="T374" s="146"/>
      <c r="U374" s="146"/>
      <c r="V374" s="146"/>
      <c r="W374" s="146"/>
      <c r="X374" s="146"/>
      <c r="Y374" s="146"/>
      <c r="Z374" s="146"/>
      <c r="AA374" s="146"/>
      <c r="AB374" s="146"/>
      <c r="AC374" s="142"/>
      <c r="AD374" s="142"/>
    </row>
    <row r="375" spans="1:30" ht="12.75" customHeight="1">
      <c r="A375" s="142"/>
      <c r="B375" s="142"/>
      <c r="C375" s="142"/>
      <c r="D375" s="142"/>
      <c r="E375" s="142"/>
      <c r="F375" s="142"/>
      <c r="G375" s="146"/>
      <c r="H375" s="146"/>
      <c r="I375" s="174"/>
      <c r="J375" s="146"/>
      <c r="K375" s="174"/>
      <c r="L375" s="175"/>
      <c r="M375" s="174"/>
      <c r="N375" s="175"/>
      <c r="O375" s="146"/>
      <c r="P375" s="146"/>
      <c r="Q375" s="146"/>
      <c r="R375" s="146"/>
      <c r="S375" s="146"/>
      <c r="T375" s="146"/>
      <c r="U375" s="146"/>
      <c r="V375" s="146"/>
      <c r="W375" s="146"/>
      <c r="X375" s="146"/>
      <c r="Y375" s="146"/>
      <c r="Z375" s="146"/>
      <c r="AA375" s="146"/>
      <c r="AB375" s="146"/>
      <c r="AC375" s="142"/>
      <c r="AD375" s="142"/>
    </row>
    <row r="376" spans="1:30" ht="12.75" customHeight="1">
      <c r="A376" s="142"/>
      <c r="B376" s="142"/>
      <c r="C376" s="142"/>
      <c r="D376" s="142"/>
      <c r="E376" s="142"/>
      <c r="F376" s="142"/>
      <c r="G376" s="146"/>
      <c r="H376" s="146"/>
      <c r="I376" s="174"/>
      <c r="J376" s="146"/>
      <c r="K376" s="174"/>
      <c r="L376" s="175"/>
      <c r="M376" s="174"/>
      <c r="N376" s="175"/>
      <c r="O376" s="146"/>
      <c r="P376" s="146"/>
      <c r="Q376" s="146"/>
      <c r="R376" s="146"/>
      <c r="S376" s="146"/>
      <c r="T376" s="146"/>
      <c r="U376" s="146"/>
      <c r="V376" s="146"/>
      <c r="W376" s="146"/>
      <c r="X376" s="146"/>
      <c r="Y376" s="146"/>
      <c r="Z376" s="146"/>
      <c r="AA376" s="146"/>
      <c r="AB376" s="146"/>
      <c r="AC376" s="142"/>
      <c r="AD376" s="142"/>
    </row>
    <row r="377" spans="1:30" ht="12.75" customHeight="1">
      <c r="A377" s="142"/>
      <c r="B377" s="142"/>
      <c r="C377" s="142"/>
      <c r="D377" s="142"/>
      <c r="E377" s="142"/>
      <c r="F377" s="142"/>
      <c r="G377" s="146"/>
      <c r="H377" s="146"/>
      <c r="I377" s="174"/>
      <c r="J377" s="146"/>
      <c r="K377" s="174"/>
      <c r="L377" s="175"/>
      <c r="M377" s="174"/>
      <c r="N377" s="175"/>
      <c r="O377" s="146"/>
      <c r="P377" s="146"/>
      <c r="Q377" s="146"/>
      <c r="R377" s="146"/>
      <c r="S377" s="146"/>
      <c r="T377" s="146"/>
      <c r="U377" s="146"/>
      <c r="V377" s="146"/>
      <c r="W377" s="146"/>
      <c r="X377" s="146"/>
      <c r="Y377" s="146"/>
      <c r="Z377" s="146"/>
      <c r="AA377" s="146"/>
      <c r="AB377" s="146"/>
      <c r="AC377" s="142"/>
      <c r="AD377" s="142"/>
    </row>
    <row r="378" spans="1:30" ht="12.75" customHeight="1">
      <c r="A378" s="142"/>
      <c r="B378" s="142"/>
      <c r="C378" s="142"/>
      <c r="D378" s="142"/>
      <c r="E378" s="142"/>
      <c r="F378" s="142"/>
      <c r="G378" s="146"/>
      <c r="H378" s="146"/>
      <c r="I378" s="174"/>
      <c r="J378" s="146"/>
      <c r="K378" s="174"/>
      <c r="L378" s="175"/>
      <c r="M378" s="174"/>
      <c r="N378" s="175"/>
      <c r="O378" s="146"/>
      <c r="P378" s="146"/>
      <c r="Q378" s="146"/>
      <c r="R378" s="146"/>
      <c r="S378" s="146"/>
      <c r="T378" s="146"/>
      <c r="U378" s="146"/>
      <c r="V378" s="146"/>
      <c r="W378" s="146"/>
      <c r="X378" s="146"/>
      <c r="Y378" s="146"/>
      <c r="Z378" s="146"/>
      <c r="AA378" s="146"/>
      <c r="AB378" s="146"/>
      <c r="AC378" s="142"/>
      <c r="AD378" s="142"/>
    </row>
    <row r="379" spans="1:30" ht="12.75" customHeight="1">
      <c r="A379" s="142"/>
      <c r="B379" s="142"/>
      <c r="C379" s="142"/>
      <c r="D379" s="142"/>
      <c r="E379" s="142"/>
      <c r="F379" s="142"/>
      <c r="G379" s="146"/>
      <c r="H379" s="146"/>
      <c r="I379" s="174"/>
      <c r="J379" s="146"/>
      <c r="K379" s="174"/>
      <c r="L379" s="175"/>
      <c r="M379" s="174"/>
      <c r="N379" s="175"/>
      <c r="O379" s="146"/>
      <c r="P379" s="146"/>
      <c r="Q379" s="146"/>
      <c r="R379" s="146"/>
      <c r="S379" s="146"/>
      <c r="T379" s="146"/>
      <c r="U379" s="146"/>
      <c r="V379" s="146"/>
      <c r="W379" s="146"/>
      <c r="X379" s="146"/>
      <c r="Y379" s="146"/>
      <c r="Z379" s="146"/>
      <c r="AA379" s="146"/>
      <c r="AB379" s="146"/>
      <c r="AC379" s="142"/>
      <c r="AD379" s="142"/>
    </row>
    <row r="380" spans="1:30" ht="12.75" customHeight="1">
      <c r="A380" s="142"/>
      <c r="B380" s="142"/>
      <c r="C380" s="142"/>
      <c r="D380" s="142"/>
      <c r="E380" s="142"/>
      <c r="F380" s="142"/>
      <c r="G380" s="146"/>
      <c r="H380" s="146"/>
      <c r="I380" s="174"/>
      <c r="J380" s="146"/>
      <c r="K380" s="174"/>
      <c r="L380" s="175"/>
      <c r="M380" s="174"/>
      <c r="N380" s="175"/>
      <c r="O380" s="146"/>
      <c r="P380" s="146"/>
      <c r="Q380" s="146"/>
      <c r="R380" s="146"/>
      <c r="S380" s="146"/>
      <c r="T380" s="146"/>
      <c r="U380" s="146"/>
      <c r="V380" s="146"/>
      <c r="W380" s="146"/>
      <c r="X380" s="146"/>
      <c r="Y380" s="146"/>
      <c r="Z380" s="146"/>
      <c r="AA380" s="146"/>
      <c r="AB380" s="146"/>
      <c r="AC380" s="142"/>
      <c r="AD380" s="142"/>
    </row>
    <row r="381" spans="1:30" ht="12.75" customHeight="1">
      <c r="A381" s="142"/>
      <c r="B381" s="142"/>
      <c r="C381" s="142"/>
      <c r="D381" s="142"/>
      <c r="E381" s="142"/>
      <c r="F381" s="142"/>
      <c r="G381" s="146"/>
      <c r="H381" s="146"/>
      <c r="I381" s="174"/>
      <c r="J381" s="146"/>
      <c r="K381" s="174"/>
      <c r="L381" s="175"/>
      <c r="M381" s="174"/>
      <c r="N381" s="175"/>
      <c r="O381" s="146"/>
      <c r="P381" s="146"/>
      <c r="Q381" s="146"/>
      <c r="R381" s="146"/>
      <c r="S381" s="146"/>
      <c r="T381" s="146"/>
      <c r="U381" s="146"/>
      <c r="V381" s="146"/>
      <c r="W381" s="146"/>
      <c r="X381" s="146"/>
      <c r="Y381" s="146"/>
      <c r="Z381" s="146"/>
      <c r="AA381" s="146"/>
      <c r="AB381" s="146"/>
      <c r="AC381" s="142"/>
      <c r="AD381" s="142"/>
    </row>
    <row r="382" spans="1:30" ht="12.75" customHeight="1">
      <c r="A382" s="142"/>
      <c r="B382" s="142"/>
      <c r="C382" s="142"/>
      <c r="D382" s="142"/>
      <c r="E382" s="142"/>
      <c r="F382" s="142"/>
      <c r="G382" s="146"/>
      <c r="H382" s="146"/>
      <c r="I382" s="174"/>
      <c r="J382" s="146"/>
      <c r="K382" s="174"/>
      <c r="L382" s="175"/>
      <c r="M382" s="174"/>
      <c r="N382" s="175"/>
      <c r="O382" s="146"/>
      <c r="P382" s="146"/>
      <c r="Q382" s="146"/>
      <c r="R382" s="146"/>
      <c r="S382" s="146"/>
      <c r="T382" s="146"/>
      <c r="U382" s="146"/>
      <c r="V382" s="146"/>
      <c r="W382" s="146"/>
      <c r="X382" s="146"/>
      <c r="Y382" s="146"/>
      <c r="Z382" s="146"/>
      <c r="AA382" s="146"/>
      <c r="AB382" s="146"/>
      <c r="AC382" s="142"/>
      <c r="AD382" s="142"/>
    </row>
    <row r="383" spans="1:30" ht="12.75" customHeight="1">
      <c r="A383" s="142"/>
      <c r="B383" s="142"/>
      <c r="C383" s="142"/>
      <c r="D383" s="142"/>
      <c r="E383" s="142"/>
      <c r="F383" s="142"/>
      <c r="G383" s="146"/>
      <c r="H383" s="146"/>
      <c r="I383" s="174"/>
      <c r="J383" s="146"/>
      <c r="K383" s="174"/>
      <c r="L383" s="175"/>
      <c r="M383" s="174"/>
      <c r="N383" s="175"/>
      <c r="O383" s="146"/>
      <c r="P383" s="146"/>
      <c r="Q383" s="146"/>
      <c r="R383" s="146"/>
      <c r="S383" s="146"/>
      <c r="T383" s="146"/>
      <c r="U383" s="146"/>
      <c r="V383" s="146"/>
      <c r="W383" s="146"/>
      <c r="X383" s="146"/>
      <c r="Y383" s="146"/>
      <c r="Z383" s="146"/>
      <c r="AA383" s="146"/>
      <c r="AB383" s="146"/>
      <c r="AC383" s="142"/>
      <c r="AD383" s="142"/>
    </row>
    <row r="384" spans="1:30" ht="12.75" customHeight="1">
      <c r="A384" s="142"/>
      <c r="B384" s="142"/>
      <c r="C384" s="142"/>
      <c r="D384" s="142"/>
      <c r="E384" s="142"/>
      <c r="F384" s="142"/>
      <c r="G384" s="146"/>
      <c r="H384" s="146"/>
      <c r="I384" s="174"/>
      <c r="J384" s="146"/>
      <c r="K384" s="174"/>
      <c r="L384" s="175"/>
      <c r="M384" s="174"/>
      <c r="N384" s="175"/>
      <c r="O384" s="146"/>
      <c r="P384" s="146"/>
      <c r="Q384" s="146"/>
      <c r="R384" s="146"/>
      <c r="S384" s="146"/>
      <c r="T384" s="146"/>
      <c r="U384" s="146"/>
      <c r="V384" s="146"/>
      <c r="W384" s="146"/>
      <c r="X384" s="146"/>
      <c r="Y384" s="146"/>
      <c r="Z384" s="146"/>
      <c r="AA384" s="146"/>
      <c r="AB384" s="146"/>
      <c r="AC384" s="142"/>
      <c r="AD384" s="142"/>
    </row>
    <row r="385" spans="1:30" ht="12.75" customHeight="1">
      <c r="A385" s="142"/>
      <c r="B385" s="142"/>
      <c r="C385" s="142"/>
      <c r="D385" s="142"/>
      <c r="E385" s="142"/>
      <c r="F385" s="142"/>
      <c r="G385" s="146"/>
      <c r="H385" s="146"/>
      <c r="I385" s="174"/>
      <c r="J385" s="146"/>
      <c r="K385" s="174"/>
      <c r="L385" s="175"/>
      <c r="M385" s="174"/>
      <c r="N385" s="175"/>
      <c r="O385" s="146"/>
      <c r="P385" s="146"/>
      <c r="Q385" s="146"/>
      <c r="R385" s="146"/>
      <c r="S385" s="146"/>
      <c r="T385" s="146"/>
      <c r="U385" s="146"/>
      <c r="V385" s="146"/>
      <c r="W385" s="146"/>
      <c r="X385" s="146"/>
      <c r="Y385" s="146"/>
      <c r="Z385" s="146"/>
      <c r="AA385" s="146"/>
      <c r="AB385" s="146"/>
      <c r="AC385" s="142"/>
      <c r="AD385" s="142"/>
    </row>
    <row r="386" spans="1:30" ht="12.75" customHeight="1">
      <c r="A386" s="142"/>
      <c r="B386" s="142"/>
      <c r="C386" s="142"/>
      <c r="D386" s="142"/>
      <c r="E386" s="142"/>
      <c r="F386" s="142"/>
      <c r="G386" s="146"/>
      <c r="H386" s="146"/>
      <c r="I386" s="174"/>
      <c r="J386" s="146"/>
      <c r="K386" s="174"/>
      <c r="L386" s="175"/>
      <c r="M386" s="174"/>
      <c r="N386" s="175"/>
      <c r="O386" s="146"/>
      <c r="P386" s="146"/>
      <c r="Q386" s="146"/>
      <c r="R386" s="146"/>
      <c r="S386" s="146"/>
      <c r="T386" s="146"/>
      <c r="U386" s="146"/>
      <c r="V386" s="146"/>
      <c r="W386" s="146"/>
      <c r="X386" s="146"/>
      <c r="Y386" s="146"/>
      <c r="Z386" s="146"/>
      <c r="AA386" s="146"/>
      <c r="AB386" s="146"/>
      <c r="AC386" s="142"/>
      <c r="AD386" s="142"/>
    </row>
    <row r="387" spans="1:30" ht="12.75" customHeight="1">
      <c r="A387" s="142"/>
      <c r="B387" s="142"/>
      <c r="C387" s="142"/>
      <c r="D387" s="142"/>
      <c r="E387" s="142"/>
      <c r="F387" s="142"/>
      <c r="G387" s="146"/>
      <c r="H387" s="146"/>
      <c r="I387" s="174"/>
      <c r="J387" s="146"/>
      <c r="K387" s="174"/>
      <c r="L387" s="175"/>
      <c r="M387" s="174"/>
      <c r="N387" s="175"/>
      <c r="O387" s="146"/>
      <c r="P387" s="146"/>
      <c r="Q387" s="146"/>
      <c r="R387" s="146"/>
      <c r="S387" s="146"/>
      <c r="T387" s="146"/>
      <c r="U387" s="146"/>
      <c r="V387" s="146"/>
      <c r="W387" s="146"/>
      <c r="X387" s="146"/>
      <c r="Y387" s="146"/>
      <c r="Z387" s="146"/>
      <c r="AA387" s="146"/>
      <c r="AB387" s="146"/>
      <c r="AC387" s="142"/>
      <c r="AD387" s="142"/>
    </row>
    <row r="388" spans="1:30" ht="12.75" customHeight="1">
      <c r="A388" s="142"/>
      <c r="B388" s="142"/>
      <c r="C388" s="142"/>
      <c r="D388" s="142"/>
      <c r="E388" s="142"/>
      <c r="F388" s="142"/>
      <c r="G388" s="146"/>
      <c r="H388" s="146"/>
      <c r="I388" s="174"/>
      <c r="J388" s="146"/>
      <c r="K388" s="174"/>
      <c r="L388" s="175"/>
      <c r="M388" s="174"/>
      <c r="N388" s="175"/>
      <c r="O388" s="146"/>
      <c r="P388" s="146"/>
      <c r="Q388" s="146"/>
      <c r="R388" s="146"/>
      <c r="S388" s="146"/>
      <c r="T388" s="146"/>
      <c r="U388" s="146"/>
      <c r="V388" s="146"/>
      <c r="W388" s="146"/>
      <c r="X388" s="146"/>
      <c r="Y388" s="146"/>
      <c r="Z388" s="146"/>
      <c r="AA388" s="146"/>
      <c r="AB388" s="146"/>
      <c r="AC388" s="142"/>
      <c r="AD388" s="142"/>
    </row>
    <row r="389" spans="1:30" ht="12.75" customHeight="1">
      <c r="A389" s="142"/>
      <c r="B389" s="142"/>
      <c r="C389" s="142"/>
      <c r="D389" s="142"/>
      <c r="E389" s="142"/>
      <c r="F389" s="142"/>
      <c r="G389" s="146"/>
      <c r="H389" s="146"/>
      <c r="I389" s="174"/>
      <c r="J389" s="146"/>
      <c r="K389" s="174"/>
      <c r="L389" s="175"/>
      <c r="M389" s="174"/>
      <c r="N389" s="175"/>
      <c r="O389" s="146"/>
      <c r="P389" s="146"/>
      <c r="Q389" s="146"/>
      <c r="R389" s="146"/>
      <c r="S389" s="146"/>
      <c r="T389" s="146"/>
      <c r="U389" s="146"/>
      <c r="V389" s="146"/>
      <c r="W389" s="146"/>
      <c r="X389" s="146"/>
      <c r="Y389" s="146"/>
      <c r="Z389" s="146"/>
      <c r="AA389" s="146"/>
      <c r="AB389" s="146"/>
      <c r="AC389" s="142"/>
      <c r="AD389" s="142"/>
    </row>
    <row r="390" spans="1:30" ht="12.75" customHeight="1">
      <c r="A390" s="142"/>
      <c r="B390" s="142"/>
      <c r="C390" s="142"/>
      <c r="D390" s="142"/>
      <c r="E390" s="142"/>
      <c r="F390" s="142"/>
      <c r="G390" s="146"/>
      <c r="H390" s="146"/>
      <c r="I390" s="174"/>
      <c r="J390" s="146"/>
      <c r="K390" s="174"/>
      <c r="L390" s="175"/>
      <c r="M390" s="174"/>
      <c r="N390" s="175"/>
      <c r="O390" s="146"/>
      <c r="P390" s="146"/>
      <c r="Q390" s="146"/>
      <c r="R390" s="146"/>
      <c r="S390" s="146"/>
      <c r="T390" s="146"/>
      <c r="U390" s="146"/>
      <c r="V390" s="146"/>
      <c r="W390" s="146"/>
      <c r="X390" s="146"/>
      <c r="Y390" s="146"/>
      <c r="Z390" s="146"/>
      <c r="AA390" s="146"/>
      <c r="AB390" s="146"/>
      <c r="AC390" s="142"/>
      <c r="AD390" s="142"/>
    </row>
    <row r="391" spans="1:30" ht="12.75" customHeight="1">
      <c r="A391" s="142"/>
      <c r="B391" s="142"/>
      <c r="C391" s="142"/>
      <c r="D391" s="142"/>
      <c r="E391" s="142"/>
      <c r="F391" s="142"/>
      <c r="G391" s="146"/>
      <c r="H391" s="146"/>
      <c r="I391" s="174"/>
      <c r="J391" s="146"/>
      <c r="K391" s="174"/>
      <c r="L391" s="175"/>
      <c r="M391" s="174"/>
      <c r="N391" s="175"/>
      <c r="O391" s="146"/>
      <c r="P391" s="146"/>
      <c r="Q391" s="146"/>
      <c r="R391" s="146"/>
      <c r="S391" s="146"/>
      <c r="T391" s="146"/>
      <c r="U391" s="146"/>
      <c r="V391" s="146"/>
      <c r="W391" s="146"/>
      <c r="X391" s="146"/>
      <c r="Y391" s="146"/>
      <c r="Z391" s="146"/>
      <c r="AA391" s="146"/>
      <c r="AB391" s="146"/>
      <c r="AC391" s="142"/>
      <c r="AD391" s="142"/>
    </row>
    <row r="392" spans="1:30" ht="12.75" customHeight="1">
      <c r="A392" s="142"/>
      <c r="B392" s="142"/>
      <c r="C392" s="142"/>
      <c r="D392" s="142"/>
      <c r="E392" s="142"/>
      <c r="F392" s="142"/>
      <c r="G392" s="146"/>
      <c r="H392" s="146"/>
      <c r="I392" s="174"/>
      <c r="J392" s="146"/>
      <c r="K392" s="174"/>
      <c r="L392" s="175"/>
      <c r="M392" s="174"/>
      <c r="N392" s="175"/>
      <c r="O392" s="146"/>
      <c r="P392" s="146"/>
      <c r="Q392" s="146"/>
      <c r="R392" s="146"/>
      <c r="S392" s="146"/>
      <c r="T392" s="146"/>
      <c r="U392" s="146"/>
      <c r="V392" s="146"/>
      <c r="W392" s="146"/>
      <c r="X392" s="146"/>
      <c r="Y392" s="146"/>
      <c r="Z392" s="146"/>
      <c r="AA392" s="146"/>
      <c r="AB392" s="146"/>
      <c r="AC392" s="142"/>
      <c r="AD392" s="142"/>
    </row>
    <row r="393" spans="1:30" ht="12.75" customHeight="1">
      <c r="A393" s="142"/>
      <c r="B393" s="142"/>
      <c r="C393" s="142"/>
      <c r="D393" s="142"/>
      <c r="E393" s="142"/>
      <c r="F393" s="142"/>
      <c r="G393" s="146"/>
      <c r="H393" s="146"/>
      <c r="I393" s="174"/>
      <c r="J393" s="146"/>
      <c r="K393" s="174"/>
      <c r="L393" s="175"/>
      <c r="M393" s="174"/>
      <c r="N393" s="175"/>
      <c r="O393" s="146"/>
      <c r="P393" s="146"/>
      <c r="Q393" s="146"/>
      <c r="R393" s="146"/>
      <c r="S393" s="146"/>
      <c r="T393" s="146"/>
      <c r="U393" s="146"/>
      <c r="V393" s="146"/>
      <c r="W393" s="146"/>
      <c r="X393" s="146"/>
      <c r="Y393" s="146"/>
      <c r="Z393" s="146"/>
      <c r="AA393" s="146"/>
      <c r="AB393" s="146"/>
      <c r="AC393" s="142"/>
      <c r="AD393" s="142"/>
    </row>
    <row r="394" spans="1:30" ht="12.75" customHeight="1">
      <c r="A394" s="142"/>
      <c r="B394" s="142"/>
      <c r="C394" s="142"/>
      <c r="D394" s="142"/>
      <c r="E394" s="142"/>
      <c r="F394" s="142"/>
      <c r="G394" s="146"/>
      <c r="H394" s="146"/>
      <c r="I394" s="174"/>
      <c r="J394" s="146"/>
      <c r="K394" s="174"/>
      <c r="L394" s="175"/>
      <c r="M394" s="174"/>
      <c r="N394" s="175"/>
      <c r="O394" s="146"/>
      <c r="P394" s="146"/>
      <c r="Q394" s="146"/>
      <c r="R394" s="146"/>
      <c r="S394" s="146"/>
      <c r="T394" s="146"/>
      <c r="U394" s="146"/>
      <c r="V394" s="146"/>
      <c r="W394" s="146"/>
      <c r="X394" s="146"/>
      <c r="Y394" s="146"/>
      <c r="Z394" s="146"/>
      <c r="AA394" s="146"/>
      <c r="AB394" s="146"/>
      <c r="AC394" s="142"/>
      <c r="AD394" s="142"/>
    </row>
    <row r="395" spans="1:30" ht="12.75" customHeight="1">
      <c r="A395" s="142"/>
      <c r="B395" s="142"/>
      <c r="C395" s="142"/>
      <c r="D395" s="142"/>
      <c r="E395" s="142"/>
      <c r="F395" s="142"/>
      <c r="G395" s="146"/>
      <c r="H395" s="146"/>
      <c r="I395" s="174"/>
      <c r="J395" s="146"/>
      <c r="K395" s="174"/>
      <c r="L395" s="175"/>
      <c r="M395" s="174"/>
      <c r="N395" s="175"/>
      <c r="O395" s="146"/>
      <c r="P395" s="146"/>
      <c r="Q395" s="146"/>
      <c r="R395" s="146"/>
      <c r="S395" s="146"/>
      <c r="T395" s="146"/>
      <c r="U395" s="146"/>
      <c r="V395" s="146"/>
      <c r="W395" s="146"/>
      <c r="X395" s="146"/>
      <c r="Y395" s="146"/>
      <c r="Z395" s="146"/>
      <c r="AA395" s="146"/>
      <c r="AB395" s="146"/>
      <c r="AC395" s="142"/>
      <c r="AD395" s="142"/>
    </row>
    <row r="396" spans="1:30" ht="12.75" customHeight="1">
      <c r="A396" s="142"/>
      <c r="B396" s="142"/>
      <c r="C396" s="142"/>
      <c r="D396" s="142"/>
      <c r="E396" s="142"/>
      <c r="F396" s="142"/>
      <c r="G396" s="146"/>
      <c r="H396" s="146"/>
      <c r="I396" s="174"/>
      <c r="J396" s="146"/>
      <c r="K396" s="174"/>
      <c r="L396" s="175"/>
      <c r="M396" s="174"/>
      <c r="N396" s="175"/>
      <c r="O396" s="146"/>
      <c r="P396" s="146"/>
      <c r="Q396" s="146"/>
      <c r="R396" s="146"/>
      <c r="S396" s="146"/>
      <c r="T396" s="146"/>
      <c r="U396" s="146"/>
      <c r="V396" s="146"/>
      <c r="W396" s="146"/>
      <c r="X396" s="146"/>
      <c r="Y396" s="146"/>
      <c r="Z396" s="146"/>
      <c r="AA396" s="146"/>
      <c r="AB396" s="146"/>
      <c r="AC396" s="142"/>
      <c r="AD396" s="142"/>
    </row>
    <row r="397" spans="1:30" ht="12.75" customHeight="1">
      <c r="A397" s="142"/>
      <c r="B397" s="142"/>
      <c r="C397" s="142"/>
      <c r="D397" s="142"/>
      <c r="E397" s="142"/>
      <c r="F397" s="142"/>
      <c r="G397" s="146"/>
      <c r="H397" s="146"/>
      <c r="I397" s="174"/>
      <c r="J397" s="146"/>
      <c r="K397" s="174"/>
      <c r="L397" s="175"/>
      <c r="M397" s="174"/>
      <c r="N397" s="175"/>
      <c r="O397" s="146"/>
      <c r="P397" s="146"/>
      <c r="Q397" s="146"/>
      <c r="R397" s="146"/>
      <c r="S397" s="146"/>
      <c r="T397" s="146"/>
      <c r="U397" s="146"/>
      <c r="V397" s="146"/>
      <c r="W397" s="146"/>
      <c r="X397" s="146"/>
      <c r="Y397" s="146"/>
      <c r="Z397" s="146"/>
      <c r="AA397" s="146"/>
      <c r="AB397" s="146"/>
      <c r="AC397" s="142"/>
      <c r="AD397" s="142"/>
    </row>
    <row r="398" spans="1:30" ht="12.75" customHeight="1">
      <c r="A398" s="142"/>
      <c r="B398" s="142"/>
      <c r="C398" s="142"/>
      <c r="D398" s="142"/>
      <c r="E398" s="142"/>
      <c r="F398" s="142"/>
      <c r="G398" s="146"/>
      <c r="H398" s="146"/>
      <c r="I398" s="174"/>
      <c r="J398" s="146"/>
      <c r="K398" s="174"/>
      <c r="L398" s="175"/>
      <c r="M398" s="174"/>
      <c r="N398" s="175"/>
      <c r="O398" s="146"/>
      <c r="P398" s="146"/>
      <c r="Q398" s="146"/>
      <c r="R398" s="146"/>
      <c r="S398" s="146"/>
      <c r="T398" s="146"/>
      <c r="U398" s="146"/>
      <c r="V398" s="146"/>
      <c r="W398" s="146"/>
      <c r="X398" s="146"/>
      <c r="Y398" s="146"/>
      <c r="Z398" s="146"/>
      <c r="AA398" s="146"/>
      <c r="AB398" s="146"/>
      <c r="AC398" s="142"/>
      <c r="AD398" s="142"/>
    </row>
    <row r="399" spans="1:30" ht="12.75" customHeight="1">
      <c r="A399" s="142"/>
      <c r="B399" s="142"/>
      <c r="C399" s="142"/>
      <c r="D399" s="142"/>
      <c r="E399" s="142"/>
      <c r="F399" s="142"/>
      <c r="G399" s="146"/>
      <c r="H399" s="146"/>
      <c r="I399" s="174"/>
      <c r="J399" s="146"/>
      <c r="K399" s="174"/>
      <c r="L399" s="175"/>
      <c r="M399" s="174"/>
      <c r="N399" s="175"/>
      <c r="O399" s="146"/>
      <c r="P399" s="146"/>
      <c r="Q399" s="146"/>
      <c r="R399" s="146"/>
      <c r="S399" s="146"/>
      <c r="T399" s="146"/>
      <c r="U399" s="146"/>
      <c r="V399" s="146"/>
      <c r="W399" s="146"/>
      <c r="X399" s="146"/>
      <c r="Y399" s="146"/>
      <c r="Z399" s="146"/>
      <c r="AA399" s="146"/>
      <c r="AB399" s="146"/>
      <c r="AC399" s="142"/>
      <c r="AD399" s="142"/>
    </row>
    <row r="400" spans="1:30" ht="12.75" customHeight="1">
      <c r="A400" s="142"/>
      <c r="B400" s="142"/>
      <c r="C400" s="142"/>
      <c r="D400" s="142"/>
      <c r="E400" s="142"/>
      <c r="F400" s="142"/>
      <c r="G400" s="146"/>
      <c r="H400" s="146"/>
      <c r="I400" s="174"/>
      <c r="J400" s="146"/>
      <c r="K400" s="174"/>
      <c r="L400" s="175"/>
      <c r="M400" s="174"/>
      <c r="N400" s="175"/>
      <c r="O400" s="146"/>
      <c r="P400" s="146"/>
      <c r="Q400" s="146"/>
      <c r="R400" s="146"/>
      <c r="S400" s="146"/>
      <c r="T400" s="146"/>
      <c r="U400" s="146"/>
      <c r="V400" s="146"/>
      <c r="W400" s="146"/>
      <c r="X400" s="146"/>
      <c r="Y400" s="146"/>
      <c r="Z400" s="146"/>
      <c r="AA400" s="146"/>
      <c r="AB400" s="146"/>
      <c r="AC400" s="142"/>
      <c r="AD400" s="142"/>
    </row>
    <row r="401" spans="1:30" ht="12.75" customHeight="1">
      <c r="A401" s="142"/>
      <c r="B401" s="142"/>
      <c r="C401" s="142"/>
      <c r="D401" s="142"/>
      <c r="E401" s="142"/>
      <c r="F401" s="142"/>
      <c r="G401" s="146"/>
      <c r="H401" s="146"/>
      <c r="I401" s="174"/>
      <c r="J401" s="146"/>
      <c r="K401" s="174"/>
      <c r="L401" s="175"/>
      <c r="M401" s="174"/>
      <c r="N401" s="175"/>
      <c r="O401" s="146"/>
      <c r="P401" s="146"/>
      <c r="Q401" s="146"/>
      <c r="R401" s="146"/>
      <c r="S401" s="146"/>
      <c r="T401" s="146"/>
      <c r="U401" s="146"/>
      <c r="V401" s="146"/>
      <c r="W401" s="146"/>
      <c r="X401" s="146"/>
      <c r="Y401" s="146"/>
      <c r="Z401" s="146"/>
      <c r="AA401" s="146"/>
      <c r="AB401" s="146"/>
      <c r="AC401" s="142"/>
      <c r="AD401" s="142"/>
    </row>
    <row r="402" spans="1:30" ht="12.75" customHeight="1">
      <c r="A402" s="142"/>
      <c r="B402" s="142"/>
      <c r="C402" s="142"/>
      <c r="D402" s="142"/>
      <c r="E402" s="142"/>
      <c r="F402" s="142"/>
      <c r="G402" s="146"/>
      <c r="H402" s="146"/>
      <c r="I402" s="174"/>
      <c r="J402" s="146"/>
      <c r="K402" s="174"/>
      <c r="L402" s="175"/>
      <c r="M402" s="174"/>
      <c r="N402" s="175"/>
      <c r="O402" s="146"/>
      <c r="P402" s="146"/>
      <c r="Q402" s="146"/>
      <c r="R402" s="146"/>
      <c r="S402" s="146"/>
      <c r="T402" s="146"/>
      <c r="U402" s="146"/>
      <c r="V402" s="146"/>
      <c r="W402" s="146"/>
      <c r="X402" s="146"/>
      <c r="Y402" s="146"/>
      <c r="Z402" s="146"/>
      <c r="AA402" s="146"/>
      <c r="AB402" s="146"/>
      <c r="AC402" s="142"/>
      <c r="AD402" s="142"/>
    </row>
    <row r="403" spans="1:30" ht="12.75" customHeight="1">
      <c r="A403" s="142"/>
      <c r="B403" s="142"/>
      <c r="C403" s="142"/>
      <c r="D403" s="142"/>
      <c r="E403" s="142"/>
      <c r="F403" s="142"/>
      <c r="G403" s="146"/>
      <c r="H403" s="146"/>
      <c r="I403" s="174"/>
      <c r="J403" s="146"/>
      <c r="K403" s="174"/>
      <c r="L403" s="175"/>
      <c r="M403" s="174"/>
      <c r="N403" s="175"/>
      <c r="O403" s="146"/>
      <c r="P403" s="146"/>
      <c r="Q403" s="146"/>
      <c r="R403" s="146"/>
      <c r="S403" s="146"/>
      <c r="T403" s="146"/>
      <c r="U403" s="146"/>
      <c r="V403" s="146"/>
      <c r="W403" s="146"/>
      <c r="X403" s="146"/>
      <c r="Y403" s="146"/>
      <c r="Z403" s="146"/>
      <c r="AA403" s="146"/>
      <c r="AB403" s="146"/>
      <c r="AC403" s="142"/>
      <c r="AD403" s="142"/>
    </row>
    <row r="404" spans="1:30" ht="12.75" customHeight="1">
      <c r="A404" s="142"/>
      <c r="B404" s="142"/>
      <c r="C404" s="142"/>
      <c r="D404" s="142"/>
      <c r="E404" s="142"/>
      <c r="F404" s="142"/>
      <c r="G404" s="146"/>
      <c r="H404" s="146"/>
      <c r="I404" s="174"/>
      <c r="J404" s="146"/>
      <c r="K404" s="174"/>
      <c r="L404" s="175"/>
      <c r="M404" s="174"/>
      <c r="N404" s="175"/>
      <c r="O404" s="146"/>
      <c r="P404" s="146"/>
      <c r="Q404" s="146"/>
      <c r="R404" s="146"/>
      <c r="S404" s="146"/>
      <c r="T404" s="146"/>
      <c r="U404" s="146"/>
      <c r="V404" s="146"/>
      <c r="W404" s="146"/>
      <c r="X404" s="146"/>
      <c r="Y404" s="146"/>
      <c r="Z404" s="146"/>
      <c r="AA404" s="146"/>
      <c r="AB404" s="146"/>
      <c r="AC404" s="142"/>
      <c r="AD404" s="142"/>
    </row>
    <row r="405" spans="1:30" ht="12.75" customHeight="1">
      <c r="A405" s="142"/>
      <c r="B405" s="142"/>
      <c r="C405" s="142"/>
      <c r="D405" s="142"/>
      <c r="E405" s="142"/>
      <c r="F405" s="142"/>
      <c r="G405" s="146"/>
      <c r="H405" s="146"/>
      <c r="I405" s="174"/>
      <c r="J405" s="146"/>
      <c r="K405" s="174"/>
      <c r="L405" s="175"/>
      <c r="M405" s="174"/>
      <c r="N405" s="175"/>
      <c r="O405" s="146"/>
      <c r="P405" s="146"/>
      <c r="Q405" s="146"/>
      <c r="R405" s="146"/>
      <c r="S405" s="146"/>
      <c r="T405" s="146"/>
      <c r="U405" s="146"/>
      <c r="V405" s="146"/>
      <c r="W405" s="146"/>
      <c r="X405" s="146"/>
      <c r="Y405" s="146"/>
      <c r="Z405" s="146"/>
      <c r="AA405" s="146"/>
      <c r="AB405" s="146"/>
      <c r="AC405" s="142"/>
      <c r="AD405" s="142"/>
    </row>
    <row r="406" spans="1:30" ht="12.75" customHeight="1">
      <c r="A406" s="142"/>
      <c r="B406" s="142"/>
      <c r="C406" s="142"/>
      <c r="D406" s="142"/>
      <c r="E406" s="142"/>
      <c r="F406" s="142"/>
      <c r="G406" s="146"/>
      <c r="H406" s="146"/>
      <c r="I406" s="174"/>
      <c r="J406" s="146"/>
      <c r="K406" s="174"/>
      <c r="L406" s="175"/>
      <c r="M406" s="174"/>
      <c r="N406" s="175"/>
      <c r="O406" s="146"/>
      <c r="P406" s="146"/>
      <c r="Q406" s="146"/>
      <c r="R406" s="146"/>
      <c r="S406" s="146"/>
      <c r="T406" s="146"/>
      <c r="U406" s="146"/>
      <c r="V406" s="146"/>
      <c r="W406" s="146"/>
      <c r="X406" s="146"/>
      <c r="Y406" s="146"/>
      <c r="Z406" s="146"/>
      <c r="AA406" s="146"/>
      <c r="AB406" s="146"/>
      <c r="AC406" s="142"/>
      <c r="AD406" s="142"/>
    </row>
    <row r="407" spans="1:30" ht="12.75" customHeight="1">
      <c r="A407" s="142"/>
      <c r="B407" s="142"/>
      <c r="C407" s="142"/>
      <c r="D407" s="142"/>
      <c r="E407" s="142"/>
      <c r="F407" s="142"/>
      <c r="G407" s="146"/>
      <c r="H407" s="146"/>
      <c r="I407" s="174"/>
      <c r="J407" s="146"/>
      <c r="K407" s="174"/>
      <c r="L407" s="175"/>
      <c r="M407" s="174"/>
      <c r="N407" s="175"/>
      <c r="O407" s="146"/>
      <c r="P407" s="146"/>
      <c r="Q407" s="146"/>
      <c r="R407" s="146"/>
      <c r="S407" s="146"/>
      <c r="T407" s="146"/>
      <c r="U407" s="146"/>
      <c r="V407" s="146"/>
      <c r="W407" s="146"/>
      <c r="X407" s="146"/>
      <c r="Y407" s="146"/>
      <c r="Z407" s="146"/>
      <c r="AA407" s="146"/>
      <c r="AB407" s="146"/>
      <c r="AC407" s="142"/>
      <c r="AD407" s="142"/>
    </row>
    <row r="408" spans="1:30" ht="12.75" customHeight="1">
      <c r="A408" s="142"/>
      <c r="B408" s="142"/>
      <c r="C408" s="142"/>
      <c r="D408" s="142"/>
      <c r="E408" s="142"/>
      <c r="F408" s="142"/>
      <c r="G408" s="146"/>
      <c r="H408" s="146"/>
      <c r="I408" s="174"/>
      <c r="J408" s="146"/>
      <c r="K408" s="174"/>
      <c r="L408" s="175"/>
      <c r="M408" s="174"/>
      <c r="N408" s="175"/>
      <c r="O408" s="146"/>
      <c r="P408" s="146"/>
      <c r="Q408" s="146"/>
      <c r="R408" s="146"/>
      <c r="S408" s="146"/>
      <c r="T408" s="146"/>
      <c r="U408" s="146"/>
      <c r="V408" s="146"/>
      <c r="W408" s="146"/>
      <c r="X408" s="146"/>
      <c r="Y408" s="146"/>
      <c r="Z408" s="146"/>
      <c r="AA408" s="146"/>
      <c r="AB408" s="146"/>
      <c r="AC408" s="142"/>
      <c r="AD408" s="142"/>
    </row>
    <row r="409" spans="1:30" ht="12.75" customHeight="1">
      <c r="A409" s="142"/>
      <c r="B409" s="142"/>
      <c r="C409" s="142"/>
      <c r="D409" s="142"/>
      <c r="E409" s="142"/>
      <c r="F409" s="142"/>
      <c r="G409" s="146"/>
      <c r="H409" s="146"/>
      <c r="I409" s="174"/>
      <c r="J409" s="146"/>
      <c r="K409" s="174"/>
      <c r="L409" s="175"/>
      <c r="M409" s="174"/>
      <c r="N409" s="175"/>
      <c r="O409" s="146"/>
      <c r="P409" s="146"/>
      <c r="Q409" s="146"/>
      <c r="R409" s="146"/>
      <c r="S409" s="146"/>
      <c r="T409" s="146"/>
      <c r="U409" s="146"/>
      <c r="V409" s="146"/>
      <c r="W409" s="146"/>
      <c r="X409" s="146"/>
      <c r="Y409" s="146"/>
      <c r="Z409" s="146"/>
      <c r="AA409" s="146"/>
      <c r="AB409" s="146"/>
      <c r="AC409" s="142"/>
      <c r="AD409" s="142"/>
    </row>
    <row r="410" spans="1:30" ht="12.75" customHeight="1">
      <c r="A410" s="142"/>
      <c r="B410" s="142"/>
      <c r="C410" s="142"/>
      <c r="D410" s="142"/>
      <c r="E410" s="142"/>
      <c r="F410" s="142"/>
      <c r="G410" s="146"/>
      <c r="H410" s="146"/>
      <c r="I410" s="174"/>
      <c r="J410" s="146"/>
      <c r="K410" s="174"/>
      <c r="L410" s="175"/>
      <c r="M410" s="174"/>
      <c r="N410" s="175"/>
      <c r="O410" s="146"/>
      <c r="P410" s="146"/>
      <c r="Q410" s="146"/>
      <c r="R410" s="146"/>
      <c r="S410" s="146"/>
      <c r="T410" s="146"/>
      <c r="U410" s="146"/>
      <c r="V410" s="146"/>
      <c r="W410" s="146"/>
      <c r="X410" s="146"/>
      <c r="Y410" s="146"/>
      <c r="Z410" s="146"/>
      <c r="AA410" s="146"/>
      <c r="AB410" s="146"/>
      <c r="AC410" s="142"/>
      <c r="AD410" s="142"/>
    </row>
    <row r="411" spans="1:30" ht="12.75" customHeight="1">
      <c r="A411" s="142"/>
      <c r="B411" s="142"/>
      <c r="C411" s="142"/>
      <c r="D411" s="142"/>
      <c r="E411" s="142"/>
      <c r="F411" s="142"/>
      <c r="G411" s="146"/>
      <c r="H411" s="146"/>
      <c r="I411" s="174"/>
      <c r="J411" s="146"/>
      <c r="K411" s="174"/>
      <c r="L411" s="175"/>
      <c r="M411" s="174"/>
      <c r="N411" s="175"/>
      <c r="O411" s="146"/>
      <c r="P411" s="146"/>
      <c r="Q411" s="146"/>
      <c r="R411" s="146"/>
      <c r="S411" s="146"/>
      <c r="T411" s="146"/>
      <c r="U411" s="146"/>
      <c r="V411" s="146"/>
      <c r="W411" s="146"/>
      <c r="X411" s="146"/>
      <c r="Y411" s="146"/>
      <c r="Z411" s="146"/>
      <c r="AA411" s="146"/>
      <c r="AB411" s="146"/>
      <c r="AC411" s="142"/>
      <c r="AD411" s="142"/>
    </row>
    <row r="412" spans="1:30" ht="12.75" customHeight="1">
      <c r="A412" s="142"/>
      <c r="B412" s="142"/>
      <c r="C412" s="142"/>
      <c r="D412" s="142"/>
      <c r="E412" s="142"/>
      <c r="F412" s="142"/>
      <c r="G412" s="146"/>
      <c r="H412" s="146"/>
      <c r="I412" s="174"/>
      <c r="J412" s="146"/>
      <c r="K412" s="174"/>
      <c r="L412" s="175"/>
      <c r="M412" s="174"/>
      <c r="N412" s="175"/>
      <c r="O412" s="146"/>
      <c r="P412" s="146"/>
      <c r="Q412" s="146"/>
      <c r="R412" s="146"/>
      <c r="S412" s="146"/>
      <c r="T412" s="146"/>
      <c r="U412" s="146"/>
      <c r="V412" s="146"/>
      <c r="W412" s="146"/>
      <c r="X412" s="146"/>
      <c r="Y412" s="146"/>
      <c r="Z412" s="146"/>
      <c r="AA412" s="146"/>
      <c r="AB412" s="146"/>
      <c r="AC412" s="142"/>
      <c r="AD412" s="142"/>
    </row>
    <row r="413" spans="1:30" ht="12.75" customHeight="1">
      <c r="A413" s="142"/>
      <c r="B413" s="142"/>
      <c r="C413" s="142"/>
      <c r="D413" s="142"/>
      <c r="E413" s="142"/>
      <c r="F413" s="142"/>
      <c r="G413" s="146"/>
      <c r="H413" s="146"/>
      <c r="I413" s="174"/>
      <c r="J413" s="146"/>
      <c r="K413" s="174"/>
      <c r="L413" s="175"/>
      <c r="M413" s="174"/>
      <c r="N413" s="175"/>
      <c r="O413" s="146"/>
      <c r="P413" s="146"/>
      <c r="Q413" s="146"/>
      <c r="R413" s="146"/>
      <c r="S413" s="146"/>
      <c r="T413" s="146"/>
      <c r="U413" s="146"/>
      <c r="V413" s="146"/>
      <c r="W413" s="146"/>
      <c r="X413" s="146"/>
      <c r="Y413" s="146"/>
      <c r="Z413" s="146"/>
      <c r="AA413" s="146"/>
      <c r="AB413" s="146"/>
      <c r="AC413" s="142"/>
      <c r="AD413" s="142"/>
    </row>
    <row r="414" spans="1:30" ht="12.75" customHeight="1">
      <c r="A414" s="142"/>
      <c r="B414" s="142"/>
      <c r="C414" s="142"/>
      <c r="D414" s="142"/>
      <c r="E414" s="142"/>
      <c r="F414" s="142"/>
      <c r="G414" s="146"/>
      <c r="H414" s="146"/>
      <c r="I414" s="174"/>
      <c r="J414" s="146"/>
      <c r="K414" s="174"/>
      <c r="L414" s="175"/>
      <c r="M414" s="174"/>
      <c r="N414" s="175"/>
      <c r="O414" s="146"/>
      <c r="P414" s="146"/>
      <c r="Q414" s="146"/>
      <c r="R414" s="146"/>
      <c r="S414" s="146"/>
      <c r="T414" s="146"/>
      <c r="U414" s="146"/>
      <c r="V414" s="146"/>
      <c r="W414" s="146"/>
      <c r="X414" s="146"/>
      <c r="Y414" s="146"/>
      <c r="Z414" s="146"/>
      <c r="AA414" s="146"/>
      <c r="AB414" s="146"/>
      <c r="AC414" s="142"/>
      <c r="AD414" s="142"/>
    </row>
    <row r="415" spans="1:30" ht="12.75" customHeight="1">
      <c r="A415" s="142"/>
      <c r="B415" s="142"/>
      <c r="C415" s="142"/>
      <c r="D415" s="142"/>
      <c r="E415" s="142"/>
      <c r="F415" s="142"/>
      <c r="G415" s="146"/>
      <c r="H415" s="146"/>
      <c r="I415" s="174"/>
      <c r="J415" s="146"/>
      <c r="K415" s="174"/>
      <c r="L415" s="175"/>
      <c r="M415" s="174"/>
      <c r="N415" s="175"/>
      <c r="O415" s="146"/>
      <c r="P415" s="146"/>
      <c r="Q415" s="146"/>
      <c r="R415" s="146"/>
      <c r="S415" s="146"/>
      <c r="T415" s="146"/>
      <c r="U415" s="146"/>
      <c r="V415" s="146"/>
      <c r="W415" s="146"/>
      <c r="X415" s="146"/>
      <c r="Y415" s="146"/>
      <c r="Z415" s="146"/>
      <c r="AA415" s="146"/>
      <c r="AB415" s="146"/>
      <c r="AC415" s="142"/>
      <c r="AD415" s="142"/>
    </row>
    <row r="416" spans="1:30" ht="12.75" customHeight="1">
      <c r="A416" s="142"/>
      <c r="B416" s="142"/>
      <c r="C416" s="142"/>
      <c r="D416" s="142"/>
      <c r="E416" s="142"/>
      <c r="F416" s="142"/>
      <c r="G416" s="146"/>
      <c r="H416" s="146"/>
      <c r="I416" s="174"/>
      <c r="J416" s="146"/>
      <c r="K416" s="174"/>
      <c r="L416" s="175"/>
      <c r="M416" s="174"/>
      <c r="N416" s="175"/>
      <c r="O416" s="146"/>
      <c r="P416" s="146"/>
      <c r="Q416" s="146"/>
      <c r="R416" s="146"/>
      <c r="S416" s="146"/>
      <c r="T416" s="146"/>
      <c r="U416" s="146"/>
      <c r="V416" s="146"/>
      <c r="W416" s="146"/>
      <c r="X416" s="146"/>
      <c r="Y416" s="146"/>
      <c r="Z416" s="146"/>
      <c r="AA416" s="146"/>
      <c r="AB416" s="146"/>
      <c r="AC416" s="142"/>
      <c r="AD416" s="142"/>
    </row>
    <row r="417" spans="1:30" ht="12.75" customHeight="1">
      <c r="A417" s="142"/>
      <c r="B417" s="142"/>
      <c r="C417" s="142"/>
      <c r="D417" s="142"/>
      <c r="E417" s="142"/>
      <c r="F417" s="142"/>
      <c r="G417" s="146"/>
      <c r="H417" s="146"/>
      <c r="I417" s="174"/>
      <c r="J417" s="146"/>
      <c r="K417" s="174"/>
      <c r="L417" s="175"/>
      <c r="M417" s="174"/>
      <c r="N417" s="175"/>
      <c r="O417" s="146"/>
      <c r="P417" s="146"/>
      <c r="Q417" s="146"/>
      <c r="R417" s="146"/>
      <c r="S417" s="146"/>
      <c r="T417" s="146"/>
      <c r="U417" s="146"/>
      <c r="V417" s="146"/>
      <c r="W417" s="146"/>
      <c r="X417" s="146"/>
      <c r="Y417" s="146"/>
      <c r="Z417" s="146"/>
      <c r="AA417" s="146"/>
      <c r="AB417" s="146"/>
      <c r="AC417" s="142"/>
      <c r="AD417" s="142"/>
    </row>
    <row r="418" spans="1:30" ht="12.75" customHeight="1">
      <c r="A418" s="142"/>
      <c r="B418" s="142"/>
      <c r="C418" s="142"/>
      <c r="D418" s="142"/>
      <c r="E418" s="142"/>
      <c r="F418" s="142"/>
      <c r="G418" s="146"/>
      <c r="H418" s="146"/>
      <c r="I418" s="174"/>
      <c r="J418" s="146"/>
      <c r="K418" s="174"/>
      <c r="L418" s="175"/>
      <c r="M418" s="174"/>
      <c r="N418" s="175"/>
      <c r="O418" s="146"/>
      <c r="P418" s="146"/>
      <c r="Q418" s="146"/>
      <c r="R418" s="146"/>
      <c r="S418" s="146"/>
      <c r="T418" s="146"/>
      <c r="U418" s="146"/>
      <c r="V418" s="146"/>
      <c r="W418" s="146"/>
      <c r="X418" s="146"/>
      <c r="Y418" s="146"/>
      <c r="Z418" s="146"/>
      <c r="AA418" s="146"/>
      <c r="AB418" s="146"/>
      <c r="AC418" s="142"/>
      <c r="AD418" s="142"/>
    </row>
    <row r="419" spans="1:30" ht="12.75" customHeight="1">
      <c r="A419" s="142"/>
      <c r="B419" s="142"/>
      <c r="C419" s="142"/>
      <c r="D419" s="142"/>
      <c r="E419" s="142"/>
      <c r="F419" s="142"/>
      <c r="G419" s="146"/>
      <c r="H419" s="146"/>
      <c r="I419" s="174"/>
      <c r="J419" s="146"/>
      <c r="K419" s="174"/>
      <c r="L419" s="175"/>
      <c r="M419" s="174"/>
      <c r="N419" s="175"/>
      <c r="O419" s="146"/>
      <c r="P419" s="146"/>
      <c r="Q419" s="146"/>
      <c r="R419" s="146"/>
      <c r="S419" s="146"/>
      <c r="T419" s="146"/>
      <c r="U419" s="146"/>
      <c r="V419" s="146"/>
      <c r="W419" s="146"/>
      <c r="X419" s="146"/>
      <c r="Y419" s="146"/>
      <c r="Z419" s="146"/>
      <c r="AA419" s="146"/>
      <c r="AB419" s="146"/>
      <c r="AC419" s="142"/>
      <c r="AD419" s="142"/>
    </row>
    <row r="420" spans="1:30" ht="12.75" customHeight="1">
      <c r="A420" s="142"/>
      <c r="B420" s="142"/>
      <c r="C420" s="142"/>
      <c r="D420" s="142"/>
      <c r="E420" s="142"/>
      <c r="F420" s="142"/>
      <c r="G420" s="146"/>
      <c r="H420" s="146"/>
      <c r="I420" s="174"/>
      <c r="J420" s="146"/>
      <c r="K420" s="174"/>
      <c r="L420" s="175"/>
      <c r="M420" s="174"/>
      <c r="N420" s="175"/>
      <c r="O420" s="146"/>
      <c r="P420" s="146"/>
      <c r="Q420" s="146"/>
      <c r="R420" s="146"/>
      <c r="S420" s="146"/>
      <c r="T420" s="146"/>
      <c r="U420" s="146"/>
      <c r="V420" s="146"/>
      <c r="W420" s="146"/>
      <c r="X420" s="146"/>
      <c r="Y420" s="146"/>
      <c r="Z420" s="146"/>
      <c r="AA420" s="146"/>
      <c r="AB420" s="146"/>
      <c r="AC420" s="142"/>
      <c r="AD420" s="142"/>
    </row>
    <row r="421" spans="1:30" ht="12.75" customHeight="1">
      <c r="A421" s="142"/>
      <c r="B421" s="142"/>
      <c r="C421" s="142"/>
      <c r="D421" s="142"/>
      <c r="E421" s="142"/>
      <c r="F421" s="142"/>
      <c r="G421" s="146"/>
      <c r="H421" s="146"/>
      <c r="I421" s="174"/>
      <c r="J421" s="146"/>
      <c r="K421" s="174"/>
      <c r="L421" s="175"/>
      <c r="M421" s="174"/>
      <c r="N421" s="175"/>
      <c r="O421" s="146"/>
      <c r="P421" s="146"/>
      <c r="Q421" s="146"/>
      <c r="R421" s="146"/>
      <c r="S421" s="146"/>
      <c r="T421" s="146"/>
      <c r="U421" s="146"/>
      <c r="V421" s="146"/>
      <c r="W421" s="146"/>
      <c r="X421" s="146"/>
      <c r="Y421" s="146"/>
      <c r="Z421" s="146"/>
      <c r="AA421" s="146"/>
      <c r="AB421" s="146"/>
      <c r="AC421" s="142"/>
      <c r="AD421" s="142"/>
    </row>
    <row r="422" spans="1:30" ht="12.75" customHeight="1">
      <c r="A422" s="142"/>
      <c r="B422" s="142"/>
      <c r="C422" s="142"/>
      <c r="D422" s="142"/>
      <c r="E422" s="142"/>
      <c r="F422" s="142"/>
      <c r="G422" s="146"/>
      <c r="H422" s="146"/>
      <c r="I422" s="174"/>
      <c r="J422" s="146"/>
      <c r="K422" s="174"/>
      <c r="L422" s="175"/>
      <c r="M422" s="174"/>
      <c r="N422" s="175"/>
      <c r="O422" s="146"/>
      <c r="P422" s="146"/>
      <c r="Q422" s="146"/>
      <c r="R422" s="146"/>
      <c r="S422" s="146"/>
      <c r="T422" s="146"/>
      <c r="U422" s="146"/>
      <c r="V422" s="146"/>
      <c r="W422" s="146"/>
      <c r="X422" s="146"/>
      <c r="Y422" s="146"/>
      <c r="Z422" s="146"/>
      <c r="AA422" s="146"/>
      <c r="AB422" s="146"/>
      <c r="AC422" s="142"/>
      <c r="AD422" s="142"/>
    </row>
    <row r="423" spans="1:30" ht="12.75" customHeight="1">
      <c r="A423" s="142"/>
      <c r="B423" s="142"/>
      <c r="C423" s="142"/>
      <c r="D423" s="142"/>
      <c r="E423" s="142"/>
      <c r="F423" s="142"/>
      <c r="G423" s="146"/>
      <c r="H423" s="146"/>
      <c r="I423" s="174"/>
      <c r="J423" s="146"/>
      <c r="K423" s="174"/>
      <c r="L423" s="175"/>
      <c r="M423" s="174"/>
      <c r="N423" s="175"/>
      <c r="O423" s="146"/>
      <c r="P423" s="146"/>
      <c r="Q423" s="146"/>
      <c r="R423" s="146"/>
      <c r="S423" s="146"/>
      <c r="T423" s="146"/>
      <c r="U423" s="146"/>
      <c r="V423" s="146"/>
      <c r="W423" s="146"/>
      <c r="X423" s="146"/>
      <c r="Y423" s="146"/>
      <c r="Z423" s="146"/>
      <c r="AA423" s="146"/>
      <c r="AB423" s="146"/>
      <c r="AC423" s="142"/>
      <c r="AD423" s="142"/>
    </row>
    <row r="424" spans="1:30" ht="12.75" customHeight="1">
      <c r="A424" s="142"/>
      <c r="B424" s="142"/>
      <c r="C424" s="142"/>
      <c r="D424" s="142"/>
      <c r="E424" s="142"/>
      <c r="F424" s="142"/>
      <c r="G424" s="146"/>
      <c r="H424" s="146"/>
      <c r="I424" s="174"/>
      <c r="J424" s="146"/>
      <c r="K424" s="174"/>
      <c r="L424" s="175"/>
      <c r="M424" s="174"/>
      <c r="N424" s="175"/>
      <c r="O424" s="146"/>
      <c r="P424" s="146"/>
      <c r="Q424" s="146"/>
      <c r="R424" s="146"/>
      <c r="S424" s="146"/>
      <c r="T424" s="146"/>
      <c r="U424" s="146"/>
      <c r="V424" s="146"/>
      <c r="W424" s="146"/>
      <c r="X424" s="146"/>
      <c r="Y424" s="146"/>
      <c r="Z424" s="146"/>
      <c r="AA424" s="146"/>
      <c r="AB424" s="146"/>
      <c r="AC424" s="142"/>
      <c r="AD424" s="142"/>
    </row>
    <row r="425" spans="1:30" ht="12.75" customHeight="1">
      <c r="A425" s="142"/>
      <c r="B425" s="142"/>
      <c r="C425" s="142"/>
      <c r="D425" s="142"/>
      <c r="E425" s="142"/>
      <c r="F425" s="142"/>
      <c r="G425" s="146"/>
      <c r="H425" s="146"/>
      <c r="I425" s="174"/>
      <c r="J425" s="146"/>
      <c r="K425" s="174"/>
      <c r="L425" s="175"/>
      <c r="M425" s="174"/>
      <c r="N425" s="175"/>
      <c r="O425" s="146"/>
      <c r="P425" s="146"/>
      <c r="Q425" s="146"/>
      <c r="R425" s="146"/>
      <c r="S425" s="146"/>
      <c r="T425" s="146"/>
      <c r="U425" s="146"/>
      <c r="V425" s="146"/>
      <c r="W425" s="146"/>
      <c r="X425" s="146"/>
      <c r="Y425" s="146"/>
      <c r="Z425" s="146"/>
      <c r="AA425" s="146"/>
      <c r="AB425" s="146"/>
      <c r="AC425" s="142"/>
      <c r="AD425" s="142"/>
    </row>
    <row r="426" spans="1:30" ht="12.75" customHeight="1">
      <c r="A426" s="142"/>
      <c r="B426" s="142"/>
      <c r="C426" s="142"/>
      <c r="D426" s="142"/>
      <c r="E426" s="142"/>
      <c r="F426" s="142"/>
      <c r="G426" s="146"/>
      <c r="H426" s="146"/>
      <c r="I426" s="174"/>
      <c r="J426" s="146"/>
      <c r="K426" s="174"/>
      <c r="L426" s="175"/>
      <c r="M426" s="174"/>
      <c r="N426" s="175"/>
      <c r="O426" s="146"/>
      <c r="P426" s="146"/>
      <c r="Q426" s="146"/>
      <c r="R426" s="146"/>
      <c r="S426" s="146"/>
      <c r="T426" s="146"/>
      <c r="U426" s="146"/>
      <c r="V426" s="146"/>
      <c r="W426" s="146"/>
      <c r="X426" s="146"/>
      <c r="Y426" s="146"/>
      <c r="Z426" s="146"/>
      <c r="AA426" s="146"/>
      <c r="AB426" s="146"/>
      <c r="AC426" s="142"/>
      <c r="AD426" s="142"/>
    </row>
    <row r="427" spans="1:30" ht="12.75" customHeight="1">
      <c r="A427" s="142"/>
      <c r="B427" s="142"/>
      <c r="C427" s="142"/>
      <c r="D427" s="142"/>
      <c r="E427" s="142"/>
      <c r="F427" s="142"/>
      <c r="G427" s="146"/>
      <c r="H427" s="146"/>
      <c r="I427" s="174"/>
      <c r="J427" s="146"/>
      <c r="K427" s="174"/>
      <c r="L427" s="175"/>
      <c r="M427" s="174"/>
      <c r="N427" s="175"/>
      <c r="O427" s="146"/>
      <c r="P427" s="146"/>
      <c r="Q427" s="146"/>
      <c r="R427" s="146"/>
      <c r="S427" s="146"/>
      <c r="T427" s="146"/>
      <c r="U427" s="146"/>
      <c r="V427" s="146"/>
      <c r="W427" s="146"/>
      <c r="X427" s="146"/>
      <c r="Y427" s="146"/>
      <c r="Z427" s="146"/>
      <c r="AA427" s="146"/>
      <c r="AB427" s="146"/>
      <c r="AC427" s="142"/>
      <c r="AD427" s="142"/>
    </row>
    <row r="428" spans="1:30" ht="12.75" customHeight="1">
      <c r="A428" s="142"/>
      <c r="B428" s="142"/>
      <c r="C428" s="142"/>
      <c r="D428" s="142"/>
      <c r="E428" s="142"/>
      <c r="F428" s="142"/>
      <c r="G428" s="146"/>
      <c r="H428" s="146"/>
      <c r="I428" s="174"/>
      <c r="J428" s="146"/>
      <c r="K428" s="174"/>
      <c r="L428" s="175"/>
      <c r="M428" s="174"/>
      <c r="N428" s="175"/>
      <c r="O428" s="146"/>
      <c r="P428" s="146"/>
      <c r="Q428" s="146"/>
      <c r="R428" s="146"/>
      <c r="S428" s="146"/>
      <c r="T428" s="146"/>
      <c r="U428" s="146"/>
      <c r="V428" s="146"/>
      <c r="W428" s="146"/>
      <c r="X428" s="146"/>
      <c r="Y428" s="146"/>
      <c r="Z428" s="146"/>
      <c r="AA428" s="146"/>
      <c r="AB428" s="146"/>
      <c r="AC428" s="142"/>
      <c r="AD428" s="142"/>
    </row>
    <row r="429" spans="1:30" ht="12.75" customHeight="1">
      <c r="A429" s="142"/>
      <c r="B429" s="142"/>
      <c r="C429" s="142"/>
      <c r="D429" s="142"/>
      <c r="E429" s="142"/>
      <c r="F429" s="142"/>
      <c r="G429" s="146"/>
      <c r="H429" s="146"/>
      <c r="I429" s="174"/>
      <c r="J429" s="146"/>
      <c r="K429" s="174"/>
      <c r="L429" s="175"/>
      <c r="M429" s="174"/>
      <c r="N429" s="175"/>
      <c r="O429" s="146"/>
      <c r="P429" s="146"/>
      <c r="Q429" s="146"/>
      <c r="R429" s="146"/>
      <c r="S429" s="146"/>
      <c r="T429" s="146"/>
      <c r="U429" s="146"/>
      <c r="V429" s="146"/>
      <c r="W429" s="146"/>
      <c r="X429" s="146"/>
      <c r="Y429" s="146"/>
      <c r="Z429" s="146"/>
      <c r="AA429" s="146"/>
      <c r="AB429" s="146"/>
      <c r="AC429" s="142"/>
      <c r="AD429" s="142"/>
    </row>
    <row r="430" spans="1:30" ht="12.75" customHeight="1">
      <c r="A430" s="142"/>
      <c r="B430" s="142"/>
      <c r="C430" s="142"/>
      <c r="D430" s="142"/>
      <c r="E430" s="142"/>
      <c r="F430" s="142"/>
      <c r="G430" s="146"/>
      <c r="H430" s="146"/>
      <c r="I430" s="174"/>
      <c r="J430" s="146"/>
      <c r="K430" s="174"/>
      <c r="L430" s="175"/>
      <c r="M430" s="174"/>
      <c r="N430" s="175"/>
      <c r="O430" s="146"/>
      <c r="P430" s="146"/>
      <c r="Q430" s="146"/>
      <c r="R430" s="146"/>
      <c r="S430" s="146"/>
      <c r="T430" s="146"/>
      <c r="U430" s="146"/>
      <c r="V430" s="146"/>
      <c r="W430" s="146"/>
      <c r="X430" s="146"/>
      <c r="Y430" s="146"/>
      <c r="Z430" s="146"/>
      <c r="AA430" s="146"/>
      <c r="AB430" s="146"/>
      <c r="AC430" s="142"/>
      <c r="AD430" s="142"/>
    </row>
    <row r="431" spans="1:30" ht="12.75" customHeight="1">
      <c r="A431" s="142"/>
      <c r="B431" s="142"/>
      <c r="C431" s="142"/>
      <c r="D431" s="142"/>
      <c r="E431" s="142"/>
      <c r="F431" s="142"/>
      <c r="G431" s="146"/>
      <c r="H431" s="146"/>
      <c r="I431" s="174"/>
      <c r="J431" s="146"/>
      <c r="K431" s="174"/>
      <c r="L431" s="175"/>
      <c r="M431" s="174"/>
      <c r="N431" s="175"/>
      <c r="O431" s="146"/>
      <c r="P431" s="146"/>
      <c r="Q431" s="146"/>
      <c r="R431" s="146"/>
      <c r="S431" s="146"/>
      <c r="T431" s="146"/>
      <c r="U431" s="146"/>
      <c r="V431" s="146"/>
      <c r="W431" s="146"/>
      <c r="X431" s="146"/>
      <c r="Y431" s="146"/>
      <c r="Z431" s="146"/>
      <c r="AA431" s="146"/>
      <c r="AB431" s="146"/>
      <c r="AC431" s="142"/>
      <c r="AD431" s="142"/>
    </row>
    <row r="432" spans="1:30" ht="12.75" customHeight="1">
      <c r="A432" s="142"/>
      <c r="B432" s="142"/>
      <c r="C432" s="142"/>
      <c r="D432" s="142"/>
      <c r="E432" s="142"/>
      <c r="F432" s="142"/>
      <c r="G432" s="146"/>
      <c r="H432" s="146"/>
      <c r="I432" s="174"/>
      <c r="J432" s="146"/>
      <c r="K432" s="174"/>
      <c r="L432" s="175"/>
      <c r="M432" s="174"/>
      <c r="N432" s="175"/>
      <c r="O432" s="146"/>
      <c r="P432" s="146"/>
      <c r="Q432" s="146"/>
      <c r="R432" s="146"/>
      <c r="S432" s="146"/>
      <c r="T432" s="146"/>
      <c r="U432" s="146"/>
      <c r="V432" s="146"/>
      <c r="W432" s="146"/>
      <c r="X432" s="146"/>
      <c r="Y432" s="146"/>
      <c r="Z432" s="146"/>
      <c r="AA432" s="146"/>
      <c r="AB432" s="146"/>
      <c r="AC432" s="142"/>
      <c r="AD432" s="142"/>
    </row>
    <row r="433" spans="1:30" ht="12.75" customHeight="1">
      <c r="A433" s="142"/>
      <c r="B433" s="142"/>
      <c r="C433" s="142"/>
      <c r="D433" s="142"/>
      <c r="E433" s="142"/>
      <c r="F433" s="142"/>
      <c r="G433" s="146"/>
      <c r="H433" s="146"/>
      <c r="I433" s="174"/>
      <c r="J433" s="146"/>
      <c r="K433" s="174"/>
      <c r="L433" s="175"/>
      <c r="M433" s="174"/>
      <c r="N433" s="175"/>
      <c r="O433" s="146"/>
      <c r="P433" s="146"/>
      <c r="Q433" s="146"/>
      <c r="R433" s="146"/>
      <c r="S433" s="146"/>
      <c r="T433" s="146"/>
      <c r="U433" s="146"/>
      <c r="V433" s="146"/>
      <c r="W433" s="146"/>
      <c r="X433" s="146"/>
      <c r="Y433" s="146"/>
      <c r="Z433" s="146"/>
      <c r="AA433" s="146"/>
      <c r="AB433" s="146"/>
      <c r="AC433" s="142"/>
      <c r="AD433" s="142"/>
    </row>
    <row r="434" spans="1:30" ht="12.75" customHeight="1">
      <c r="A434" s="142"/>
      <c r="B434" s="142"/>
      <c r="C434" s="142"/>
      <c r="D434" s="142"/>
      <c r="E434" s="142"/>
      <c r="F434" s="142"/>
      <c r="G434" s="146"/>
      <c r="H434" s="146"/>
      <c r="I434" s="174"/>
      <c r="J434" s="146"/>
      <c r="K434" s="174"/>
      <c r="L434" s="175"/>
      <c r="M434" s="174"/>
      <c r="N434" s="175"/>
      <c r="O434" s="146"/>
      <c r="P434" s="146"/>
      <c r="Q434" s="146"/>
      <c r="R434" s="146"/>
      <c r="S434" s="146"/>
      <c r="T434" s="146"/>
      <c r="U434" s="146"/>
      <c r="V434" s="146"/>
      <c r="W434" s="146"/>
      <c r="X434" s="146"/>
      <c r="Y434" s="146"/>
      <c r="Z434" s="146"/>
      <c r="AA434" s="146"/>
      <c r="AB434" s="146"/>
      <c r="AC434" s="142"/>
      <c r="AD434" s="142"/>
    </row>
    <row r="435" spans="1:30" ht="12.75" customHeight="1">
      <c r="A435" s="142"/>
      <c r="B435" s="142"/>
      <c r="C435" s="142"/>
      <c r="D435" s="142"/>
      <c r="E435" s="142"/>
      <c r="F435" s="142"/>
      <c r="G435" s="146"/>
      <c r="H435" s="146"/>
      <c r="I435" s="174"/>
      <c r="J435" s="146"/>
      <c r="K435" s="174"/>
      <c r="L435" s="175"/>
      <c r="M435" s="174"/>
      <c r="N435" s="175"/>
      <c r="O435" s="146"/>
      <c r="P435" s="146"/>
      <c r="Q435" s="146"/>
      <c r="R435" s="146"/>
      <c r="S435" s="146"/>
      <c r="T435" s="146"/>
      <c r="U435" s="146"/>
      <c r="V435" s="146"/>
      <c r="W435" s="146"/>
      <c r="X435" s="146"/>
      <c r="Y435" s="146"/>
      <c r="Z435" s="146"/>
      <c r="AA435" s="146"/>
      <c r="AB435" s="146"/>
      <c r="AC435" s="142"/>
      <c r="AD435" s="142"/>
    </row>
    <row r="436" spans="1:30" ht="12.75" customHeight="1">
      <c r="A436" s="142"/>
      <c r="B436" s="142"/>
      <c r="C436" s="142"/>
      <c r="D436" s="142"/>
      <c r="E436" s="142"/>
      <c r="F436" s="142"/>
      <c r="G436" s="146"/>
      <c r="H436" s="146"/>
      <c r="I436" s="174"/>
      <c r="J436" s="146"/>
      <c r="K436" s="174"/>
      <c r="L436" s="175"/>
      <c r="M436" s="174"/>
      <c r="N436" s="175"/>
      <c r="O436" s="146"/>
      <c r="P436" s="146"/>
      <c r="Q436" s="146"/>
      <c r="R436" s="146"/>
      <c r="S436" s="146"/>
      <c r="T436" s="146"/>
      <c r="U436" s="146"/>
      <c r="V436" s="146"/>
      <c r="W436" s="146"/>
      <c r="X436" s="146"/>
      <c r="Y436" s="146"/>
      <c r="Z436" s="146"/>
      <c r="AA436" s="146"/>
      <c r="AB436" s="146"/>
      <c r="AC436" s="142"/>
      <c r="AD436" s="142"/>
    </row>
    <row r="437" spans="1:30" ht="12.75" customHeight="1">
      <c r="A437" s="142"/>
      <c r="B437" s="142"/>
      <c r="C437" s="142"/>
      <c r="D437" s="142"/>
      <c r="E437" s="142"/>
      <c r="F437" s="142"/>
      <c r="G437" s="146"/>
      <c r="H437" s="146"/>
      <c r="I437" s="174"/>
      <c r="J437" s="146"/>
      <c r="K437" s="174"/>
      <c r="L437" s="175"/>
      <c r="M437" s="174"/>
      <c r="N437" s="175"/>
      <c r="O437" s="146"/>
      <c r="P437" s="146"/>
      <c r="Q437" s="146"/>
      <c r="R437" s="146"/>
      <c r="S437" s="146"/>
      <c r="T437" s="146"/>
      <c r="U437" s="146"/>
      <c r="V437" s="146"/>
      <c r="W437" s="146"/>
      <c r="X437" s="146"/>
      <c r="Y437" s="146"/>
      <c r="Z437" s="146"/>
      <c r="AA437" s="146"/>
      <c r="AB437" s="146"/>
      <c r="AC437" s="142"/>
      <c r="AD437" s="142"/>
    </row>
    <row r="438" spans="1:30" ht="12.75" customHeight="1">
      <c r="A438" s="142"/>
      <c r="B438" s="142"/>
      <c r="C438" s="142"/>
      <c r="D438" s="142"/>
      <c r="E438" s="142"/>
      <c r="F438" s="142"/>
      <c r="G438" s="146"/>
      <c r="H438" s="146"/>
      <c r="I438" s="174"/>
      <c r="J438" s="146"/>
      <c r="K438" s="174"/>
      <c r="L438" s="175"/>
      <c r="M438" s="174"/>
      <c r="N438" s="175"/>
      <c r="O438" s="146"/>
      <c r="P438" s="146"/>
      <c r="Q438" s="146"/>
      <c r="R438" s="146"/>
      <c r="S438" s="146"/>
      <c r="T438" s="146"/>
      <c r="U438" s="146"/>
      <c r="V438" s="146"/>
      <c r="W438" s="146"/>
      <c r="X438" s="146"/>
      <c r="Y438" s="146"/>
      <c r="Z438" s="146"/>
      <c r="AA438" s="146"/>
      <c r="AB438" s="146"/>
      <c r="AC438" s="142"/>
      <c r="AD438" s="142"/>
    </row>
    <row r="439" spans="1:30" ht="12.75" customHeight="1">
      <c r="A439" s="142"/>
      <c r="B439" s="142"/>
      <c r="C439" s="142"/>
      <c r="D439" s="142"/>
      <c r="E439" s="142"/>
      <c r="F439" s="142"/>
      <c r="G439" s="146"/>
      <c r="H439" s="146"/>
      <c r="I439" s="174"/>
      <c r="J439" s="146"/>
      <c r="K439" s="174"/>
      <c r="L439" s="175"/>
      <c r="M439" s="174"/>
      <c r="N439" s="175"/>
      <c r="O439" s="146"/>
      <c r="P439" s="146"/>
      <c r="Q439" s="146"/>
      <c r="R439" s="146"/>
      <c r="S439" s="146"/>
      <c r="T439" s="146"/>
      <c r="U439" s="146"/>
      <c r="V439" s="146"/>
      <c r="W439" s="146"/>
      <c r="X439" s="146"/>
      <c r="Y439" s="146"/>
      <c r="Z439" s="146"/>
      <c r="AA439" s="146"/>
      <c r="AB439" s="146"/>
      <c r="AC439" s="142"/>
      <c r="AD439" s="142"/>
    </row>
    <row r="440" spans="1:30" ht="12.75" customHeight="1">
      <c r="A440" s="142"/>
      <c r="B440" s="142"/>
      <c r="C440" s="142"/>
      <c r="D440" s="142"/>
      <c r="E440" s="142"/>
      <c r="F440" s="142"/>
      <c r="G440" s="146"/>
      <c r="H440" s="146"/>
      <c r="I440" s="174"/>
      <c r="J440" s="146"/>
      <c r="K440" s="174"/>
      <c r="L440" s="175"/>
      <c r="M440" s="174"/>
      <c r="N440" s="175"/>
      <c r="O440" s="146"/>
      <c r="P440" s="146"/>
      <c r="Q440" s="146"/>
      <c r="R440" s="146"/>
      <c r="S440" s="146"/>
      <c r="T440" s="146"/>
      <c r="U440" s="146"/>
      <c r="V440" s="146"/>
      <c r="W440" s="146"/>
      <c r="X440" s="146"/>
      <c r="Y440" s="146"/>
      <c r="Z440" s="146"/>
      <c r="AA440" s="146"/>
      <c r="AB440" s="146"/>
      <c r="AC440" s="142"/>
      <c r="AD440" s="142"/>
    </row>
    <row r="441" spans="1:30" ht="12.75" customHeight="1">
      <c r="A441" s="142"/>
      <c r="B441" s="142"/>
      <c r="C441" s="142"/>
      <c r="D441" s="142"/>
      <c r="E441" s="142"/>
      <c r="F441" s="142"/>
      <c r="G441" s="146"/>
      <c r="H441" s="146"/>
      <c r="I441" s="174"/>
      <c r="J441" s="146"/>
      <c r="K441" s="174"/>
      <c r="L441" s="175"/>
      <c r="M441" s="174"/>
      <c r="N441" s="175"/>
      <c r="O441" s="146"/>
      <c r="P441" s="146"/>
      <c r="Q441" s="146"/>
      <c r="R441" s="146"/>
      <c r="S441" s="146"/>
      <c r="T441" s="146"/>
      <c r="U441" s="146"/>
      <c r="V441" s="146"/>
      <c r="W441" s="146"/>
      <c r="X441" s="146"/>
      <c r="Y441" s="146"/>
      <c r="Z441" s="146"/>
      <c r="AA441" s="146"/>
      <c r="AB441" s="146"/>
      <c r="AC441" s="142"/>
      <c r="AD441" s="142"/>
    </row>
    <row r="442" spans="1:30" ht="12.75" customHeight="1">
      <c r="A442" s="142"/>
      <c r="B442" s="142"/>
      <c r="C442" s="142"/>
      <c r="D442" s="142"/>
      <c r="E442" s="142"/>
      <c r="F442" s="142"/>
      <c r="G442" s="146"/>
      <c r="H442" s="146"/>
      <c r="I442" s="174"/>
      <c r="J442" s="146"/>
      <c r="K442" s="174"/>
      <c r="L442" s="175"/>
      <c r="M442" s="174"/>
      <c r="N442" s="175"/>
      <c r="O442" s="146"/>
      <c r="P442" s="146"/>
      <c r="Q442" s="146"/>
      <c r="R442" s="146"/>
      <c r="S442" s="146"/>
      <c r="T442" s="146"/>
      <c r="U442" s="146"/>
      <c r="V442" s="146"/>
      <c r="W442" s="146"/>
      <c r="X442" s="146"/>
      <c r="Y442" s="146"/>
      <c r="Z442" s="146"/>
      <c r="AA442" s="146"/>
      <c r="AB442" s="146"/>
      <c r="AC442" s="142"/>
      <c r="AD442" s="142"/>
    </row>
    <row r="443" spans="1:30" ht="12.75" customHeight="1">
      <c r="A443" s="142"/>
      <c r="B443" s="142"/>
      <c r="C443" s="142"/>
      <c r="D443" s="142"/>
      <c r="E443" s="142"/>
      <c r="F443" s="142"/>
      <c r="G443" s="146"/>
      <c r="H443" s="146"/>
      <c r="I443" s="174"/>
      <c r="J443" s="146"/>
      <c r="K443" s="174"/>
      <c r="L443" s="175"/>
      <c r="M443" s="174"/>
      <c r="N443" s="175"/>
      <c r="O443" s="146"/>
      <c r="P443" s="146"/>
      <c r="Q443" s="146"/>
      <c r="R443" s="146"/>
      <c r="S443" s="146"/>
      <c r="T443" s="146"/>
      <c r="U443" s="146"/>
      <c r="V443" s="146"/>
      <c r="W443" s="146"/>
      <c r="X443" s="146"/>
      <c r="Y443" s="146"/>
      <c r="Z443" s="146"/>
      <c r="AA443" s="146"/>
      <c r="AB443" s="146"/>
      <c r="AC443" s="142"/>
      <c r="AD443" s="142"/>
    </row>
    <row r="444" spans="1:30" ht="12.75" customHeight="1">
      <c r="A444" s="142"/>
      <c r="B444" s="142"/>
      <c r="C444" s="142"/>
      <c r="D444" s="142"/>
      <c r="E444" s="142"/>
      <c r="F444" s="142"/>
      <c r="G444" s="146"/>
      <c r="H444" s="146"/>
      <c r="I444" s="174"/>
      <c r="J444" s="146"/>
      <c r="K444" s="174"/>
      <c r="L444" s="175"/>
      <c r="M444" s="174"/>
      <c r="N444" s="175"/>
      <c r="O444" s="146"/>
      <c r="P444" s="146"/>
      <c r="Q444" s="146"/>
      <c r="R444" s="146"/>
      <c r="S444" s="146"/>
      <c r="T444" s="146"/>
      <c r="U444" s="146"/>
      <c r="V444" s="146"/>
      <c r="W444" s="146"/>
      <c r="X444" s="146"/>
      <c r="Y444" s="146"/>
      <c r="Z444" s="146"/>
      <c r="AA444" s="146"/>
      <c r="AB444" s="146"/>
      <c r="AC444" s="142"/>
      <c r="AD444" s="142"/>
    </row>
    <row r="445" spans="1:30" ht="12.75" customHeight="1">
      <c r="A445" s="142"/>
      <c r="B445" s="142"/>
      <c r="C445" s="142"/>
      <c r="D445" s="142"/>
      <c r="E445" s="142"/>
      <c r="F445" s="142"/>
      <c r="G445" s="146"/>
      <c r="H445" s="146"/>
      <c r="I445" s="174"/>
      <c r="J445" s="146"/>
      <c r="K445" s="174"/>
      <c r="L445" s="175"/>
      <c r="M445" s="174"/>
      <c r="N445" s="175"/>
      <c r="O445" s="146"/>
      <c r="P445" s="146"/>
      <c r="Q445" s="146"/>
      <c r="R445" s="146"/>
      <c r="S445" s="146"/>
      <c r="T445" s="146"/>
      <c r="U445" s="146"/>
      <c r="V445" s="146"/>
      <c r="W445" s="146"/>
      <c r="X445" s="146"/>
      <c r="Y445" s="146"/>
      <c r="Z445" s="146"/>
      <c r="AA445" s="146"/>
      <c r="AB445" s="146"/>
      <c r="AC445" s="142"/>
      <c r="AD445" s="142"/>
    </row>
    <row r="446" spans="1:30" ht="12.75" customHeight="1">
      <c r="A446" s="142"/>
      <c r="B446" s="142"/>
      <c r="C446" s="142"/>
      <c r="D446" s="142"/>
      <c r="E446" s="142"/>
      <c r="F446" s="142"/>
      <c r="G446" s="146"/>
      <c r="H446" s="146"/>
      <c r="I446" s="174"/>
      <c r="J446" s="146"/>
      <c r="K446" s="174"/>
      <c r="L446" s="175"/>
      <c r="M446" s="174"/>
      <c r="N446" s="175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146"/>
      <c r="AA446" s="146"/>
      <c r="AB446" s="146"/>
      <c r="AC446" s="142"/>
      <c r="AD446" s="142"/>
    </row>
    <row r="447" spans="1:30" ht="12.75" customHeight="1">
      <c r="A447" s="142"/>
      <c r="B447" s="142"/>
      <c r="C447" s="142"/>
      <c r="D447" s="142"/>
      <c r="E447" s="142"/>
      <c r="F447" s="142"/>
      <c r="G447" s="146"/>
      <c r="H447" s="146"/>
      <c r="I447" s="174"/>
      <c r="J447" s="146"/>
      <c r="K447" s="174"/>
      <c r="L447" s="175"/>
      <c r="M447" s="174"/>
      <c r="N447" s="175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146"/>
      <c r="AA447" s="146"/>
      <c r="AB447" s="146"/>
      <c r="AC447" s="142"/>
      <c r="AD447" s="142"/>
    </row>
    <row r="448" spans="1:30" ht="12.75" customHeight="1">
      <c r="A448" s="142"/>
      <c r="B448" s="142"/>
      <c r="C448" s="142"/>
      <c r="D448" s="142"/>
      <c r="E448" s="142"/>
      <c r="F448" s="142"/>
      <c r="G448" s="146"/>
      <c r="H448" s="146"/>
      <c r="I448" s="174"/>
      <c r="J448" s="146"/>
      <c r="K448" s="174"/>
      <c r="L448" s="175"/>
      <c r="M448" s="174"/>
      <c r="N448" s="175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146"/>
      <c r="AA448" s="146"/>
      <c r="AB448" s="146"/>
      <c r="AC448" s="142"/>
      <c r="AD448" s="142"/>
    </row>
    <row r="449" spans="1:30" ht="12.75" customHeight="1">
      <c r="A449" s="142"/>
      <c r="B449" s="142"/>
      <c r="C449" s="142"/>
      <c r="D449" s="142"/>
      <c r="E449" s="142"/>
      <c r="F449" s="142"/>
      <c r="G449" s="146"/>
      <c r="H449" s="146"/>
      <c r="I449" s="174"/>
      <c r="J449" s="146"/>
      <c r="K449" s="174"/>
      <c r="L449" s="175"/>
      <c r="M449" s="174"/>
      <c r="N449" s="175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146"/>
      <c r="AA449" s="146"/>
      <c r="AB449" s="146"/>
      <c r="AC449" s="142"/>
      <c r="AD449" s="142"/>
    </row>
    <row r="450" spans="1:30" ht="12.75" customHeight="1">
      <c r="A450" s="142"/>
      <c r="B450" s="142"/>
      <c r="C450" s="142"/>
      <c r="D450" s="142"/>
      <c r="E450" s="142"/>
      <c r="F450" s="142"/>
      <c r="G450" s="146"/>
      <c r="H450" s="146"/>
      <c r="I450" s="174"/>
      <c r="J450" s="146"/>
      <c r="K450" s="174"/>
      <c r="L450" s="175"/>
      <c r="M450" s="174"/>
      <c r="N450" s="175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146"/>
      <c r="AA450" s="146"/>
      <c r="AB450" s="146"/>
      <c r="AC450" s="142"/>
      <c r="AD450" s="142"/>
    </row>
    <row r="451" spans="1:30" ht="12.75" customHeight="1">
      <c r="A451" s="142"/>
      <c r="B451" s="142"/>
      <c r="C451" s="142"/>
      <c r="D451" s="142"/>
      <c r="E451" s="142"/>
      <c r="F451" s="142"/>
      <c r="G451" s="146"/>
      <c r="H451" s="146"/>
      <c r="I451" s="174"/>
      <c r="J451" s="146"/>
      <c r="K451" s="174"/>
      <c r="L451" s="175"/>
      <c r="M451" s="174"/>
      <c r="N451" s="175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146"/>
      <c r="AA451" s="146"/>
      <c r="AB451" s="146"/>
      <c r="AC451" s="142"/>
      <c r="AD451" s="142"/>
    </row>
    <row r="452" spans="1:30" ht="12.75" customHeight="1">
      <c r="A452" s="142"/>
      <c r="B452" s="142"/>
      <c r="C452" s="142"/>
      <c r="D452" s="142"/>
      <c r="E452" s="142"/>
      <c r="F452" s="142"/>
      <c r="G452" s="146"/>
      <c r="H452" s="146"/>
      <c r="I452" s="174"/>
      <c r="J452" s="146"/>
      <c r="K452" s="174"/>
      <c r="L452" s="175"/>
      <c r="M452" s="174"/>
      <c r="N452" s="175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146"/>
      <c r="AA452" s="146"/>
      <c r="AB452" s="146"/>
      <c r="AC452" s="142"/>
      <c r="AD452" s="142"/>
    </row>
    <row r="453" spans="1:30" ht="12.75" customHeight="1">
      <c r="A453" s="142"/>
      <c r="B453" s="142"/>
      <c r="C453" s="142"/>
      <c r="D453" s="142"/>
      <c r="E453" s="142"/>
      <c r="F453" s="142"/>
      <c r="G453" s="146"/>
      <c r="H453" s="146"/>
      <c r="I453" s="174"/>
      <c r="J453" s="146"/>
      <c r="K453" s="174"/>
      <c r="L453" s="175"/>
      <c r="M453" s="174"/>
      <c r="N453" s="175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146"/>
      <c r="AA453" s="146"/>
      <c r="AB453" s="146"/>
      <c r="AC453" s="142"/>
      <c r="AD453" s="142"/>
    </row>
    <row r="454" spans="1:30" ht="12.75" customHeight="1">
      <c r="A454" s="142"/>
      <c r="B454" s="142"/>
      <c r="C454" s="142"/>
      <c r="D454" s="142"/>
      <c r="E454" s="142"/>
      <c r="F454" s="142"/>
      <c r="G454" s="146"/>
      <c r="H454" s="146"/>
      <c r="I454" s="174"/>
      <c r="J454" s="146"/>
      <c r="K454" s="174"/>
      <c r="L454" s="175"/>
      <c r="M454" s="174"/>
      <c r="N454" s="175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146"/>
      <c r="AA454" s="146"/>
      <c r="AB454" s="146"/>
      <c r="AC454" s="142"/>
      <c r="AD454" s="142"/>
    </row>
    <row r="455" spans="1:30" ht="12.75" customHeight="1">
      <c r="A455" s="142"/>
      <c r="B455" s="142"/>
      <c r="C455" s="142"/>
      <c r="D455" s="142"/>
      <c r="E455" s="142"/>
      <c r="F455" s="142"/>
      <c r="G455" s="146"/>
      <c r="H455" s="146"/>
      <c r="I455" s="174"/>
      <c r="J455" s="146"/>
      <c r="K455" s="174"/>
      <c r="L455" s="175"/>
      <c r="M455" s="174"/>
      <c r="N455" s="175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146"/>
      <c r="AA455" s="146"/>
      <c r="AB455" s="146"/>
      <c r="AC455" s="142"/>
      <c r="AD455" s="142"/>
    </row>
    <row r="456" spans="1:30" ht="12.75" customHeight="1">
      <c r="A456" s="142"/>
      <c r="B456" s="142"/>
      <c r="C456" s="142"/>
      <c r="D456" s="142"/>
      <c r="E456" s="142"/>
      <c r="F456" s="142"/>
      <c r="G456" s="146"/>
      <c r="H456" s="146"/>
      <c r="I456" s="174"/>
      <c r="J456" s="146"/>
      <c r="K456" s="174"/>
      <c r="L456" s="175"/>
      <c r="M456" s="174"/>
      <c r="N456" s="175"/>
      <c r="O456" s="146"/>
      <c r="P456" s="146"/>
      <c r="Q456" s="146"/>
      <c r="R456" s="146"/>
      <c r="S456" s="146"/>
      <c r="T456" s="146"/>
      <c r="U456" s="146"/>
      <c r="V456" s="146"/>
      <c r="W456" s="146"/>
      <c r="X456" s="146"/>
      <c r="Y456" s="146"/>
      <c r="Z456" s="146"/>
      <c r="AA456" s="146"/>
      <c r="AB456" s="146"/>
      <c r="AC456" s="142"/>
      <c r="AD456" s="142"/>
    </row>
    <row r="457" spans="1:30" ht="12.75" customHeight="1">
      <c r="A457" s="142"/>
      <c r="B457" s="142"/>
      <c r="C457" s="142"/>
      <c r="D457" s="142"/>
      <c r="E457" s="142"/>
      <c r="F457" s="142"/>
      <c r="G457" s="146"/>
      <c r="H457" s="146"/>
      <c r="I457" s="174"/>
      <c r="J457" s="146"/>
      <c r="K457" s="174"/>
      <c r="L457" s="175"/>
      <c r="M457" s="174"/>
      <c r="N457" s="175"/>
      <c r="O457" s="146"/>
      <c r="P457" s="146"/>
      <c r="Q457" s="146"/>
      <c r="R457" s="146"/>
      <c r="S457" s="146"/>
      <c r="T457" s="146"/>
      <c r="U457" s="146"/>
      <c r="V457" s="146"/>
      <c r="W457" s="146"/>
      <c r="X457" s="146"/>
      <c r="Y457" s="146"/>
      <c r="Z457" s="146"/>
      <c r="AA457" s="146"/>
      <c r="AB457" s="146"/>
      <c r="AC457" s="142"/>
      <c r="AD457" s="142"/>
    </row>
    <row r="458" spans="1:30" ht="12.75" customHeight="1">
      <c r="A458" s="142"/>
      <c r="B458" s="142"/>
      <c r="C458" s="142"/>
      <c r="D458" s="142"/>
      <c r="E458" s="142"/>
      <c r="F458" s="142"/>
      <c r="G458" s="146"/>
      <c r="H458" s="146"/>
      <c r="I458" s="174"/>
      <c r="J458" s="146"/>
      <c r="K458" s="174"/>
      <c r="L458" s="175"/>
      <c r="M458" s="174"/>
      <c r="N458" s="175"/>
      <c r="O458" s="146"/>
      <c r="P458" s="146"/>
      <c r="Q458" s="146"/>
      <c r="R458" s="146"/>
      <c r="S458" s="146"/>
      <c r="T458" s="146"/>
      <c r="U458" s="146"/>
      <c r="V458" s="146"/>
      <c r="W458" s="146"/>
      <c r="X458" s="146"/>
      <c r="Y458" s="146"/>
      <c r="Z458" s="146"/>
      <c r="AA458" s="146"/>
      <c r="AB458" s="146"/>
      <c r="AC458" s="142"/>
      <c r="AD458" s="142"/>
    </row>
    <row r="459" spans="1:30" ht="12.75" customHeight="1">
      <c r="A459" s="142"/>
      <c r="B459" s="142"/>
      <c r="C459" s="142"/>
      <c r="D459" s="142"/>
      <c r="E459" s="142"/>
      <c r="F459" s="142"/>
      <c r="G459" s="146"/>
      <c r="H459" s="146"/>
      <c r="I459" s="174"/>
      <c r="J459" s="146"/>
      <c r="K459" s="174"/>
      <c r="L459" s="175"/>
      <c r="M459" s="174"/>
      <c r="N459" s="175"/>
      <c r="O459" s="146"/>
      <c r="P459" s="146"/>
      <c r="Q459" s="146"/>
      <c r="R459" s="146"/>
      <c r="S459" s="146"/>
      <c r="T459" s="146"/>
      <c r="U459" s="146"/>
      <c r="V459" s="146"/>
      <c r="W459" s="146"/>
      <c r="X459" s="146"/>
      <c r="Y459" s="146"/>
      <c r="Z459" s="146"/>
      <c r="AA459" s="146"/>
      <c r="AB459" s="146"/>
      <c r="AC459" s="142"/>
      <c r="AD459" s="142"/>
    </row>
    <row r="460" spans="1:30" ht="12.75" customHeight="1">
      <c r="A460" s="142"/>
      <c r="B460" s="142"/>
      <c r="C460" s="142"/>
      <c r="D460" s="142"/>
      <c r="E460" s="142"/>
      <c r="F460" s="142"/>
      <c r="G460" s="146"/>
      <c r="H460" s="146"/>
      <c r="I460" s="174"/>
      <c r="J460" s="146"/>
      <c r="K460" s="174"/>
      <c r="L460" s="175"/>
      <c r="M460" s="174"/>
      <c r="N460" s="175"/>
      <c r="O460" s="146"/>
      <c r="P460" s="146"/>
      <c r="Q460" s="146"/>
      <c r="R460" s="146"/>
      <c r="S460" s="146"/>
      <c r="T460" s="146"/>
      <c r="U460" s="146"/>
      <c r="V460" s="146"/>
      <c r="W460" s="146"/>
      <c r="X460" s="146"/>
      <c r="Y460" s="146"/>
      <c r="Z460" s="146"/>
      <c r="AA460" s="146"/>
      <c r="AB460" s="146"/>
      <c r="AC460" s="142"/>
      <c r="AD460" s="142"/>
    </row>
    <row r="461" spans="1:30" ht="12.75" customHeight="1">
      <c r="A461" s="142"/>
      <c r="B461" s="142"/>
      <c r="C461" s="142"/>
      <c r="D461" s="142"/>
      <c r="E461" s="142"/>
      <c r="F461" s="142"/>
      <c r="G461" s="146"/>
      <c r="H461" s="146"/>
      <c r="I461" s="174"/>
      <c r="J461" s="146"/>
      <c r="K461" s="174"/>
      <c r="L461" s="175"/>
      <c r="M461" s="174"/>
      <c r="N461" s="175"/>
      <c r="O461" s="146"/>
      <c r="P461" s="146"/>
      <c r="Q461" s="146"/>
      <c r="R461" s="146"/>
      <c r="S461" s="146"/>
      <c r="T461" s="146"/>
      <c r="U461" s="146"/>
      <c r="V461" s="146"/>
      <c r="W461" s="146"/>
      <c r="X461" s="146"/>
      <c r="Y461" s="146"/>
      <c r="Z461" s="146"/>
      <c r="AA461" s="146"/>
      <c r="AB461" s="146"/>
      <c r="AC461" s="142"/>
      <c r="AD461" s="142"/>
    </row>
    <row r="462" spans="1:30" ht="12.75" customHeight="1">
      <c r="A462" s="142"/>
      <c r="B462" s="142"/>
      <c r="C462" s="142"/>
      <c r="D462" s="142"/>
      <c r="E462" s="142"/>
      <c r="F462" s="142"/>
      <c r="G462" s="146"/>
      <c r="H462" s="146"/>
      <c r="I462" s="174"/>
      <c r="J462" s="146"/>
      <c r="K462" s="174"/>
      <c r="L462" s="175"/>
      <c r="M462" s="174"/>
      <c r="N462" s="175"/>
      <c r="O462" s="146"/>
      <c r="P462" s="146"/>
      <c r="Q462" s="146"/>
      <c r="R462" s="146"/>
      <c r="S462" s="146"/>
      <c r="T462" s="146"/>
      <c r="U462" s="146"/>
      <c r="V462" s="146"/>
      <c r="W462" s="146"/>
      <c r="X462" s="146"/>
      <c r="Y462" s="146"/>
      <c r="Z462" s="146"/>
      <c r="AA462" s="146"/>
      <c r="AB462" s="146"/>
      <c r="AC462" s="142"/>
      <c r="AD462" s="142"/>
    </row>
    <row r="463" spans="1:30" ht="12.75" customHeight="1">
      <c r="A463" s="142"/>
      <c r="B463" s="142"/>
      <c r="C463" s="142"/>
      <c r="D463" s="142"/>
      <c r="E463" s="142"/>
      <c r="F463" s="142"/>
      <c r="G463" s="146"/>
      <c r="H463" s="146"/>
      <c r="I463" s="174"/>
      <c r="J463" s="146"/>
      <c r="K463" s="174"/>
      <c r="L463" s="175"/>
      <c r="M463" s="174"/>
      <c r="N463" s="175"/>
      <c r="O463" s="146"/>
      <c r="P463" s="146"/>
      <c r="Q463" s="146"/>
      <c r="R463" s="146"/>
      <c r="S463" s="146"/>
      <c r="T463" s="146"/>
      <c r="U463" s="146"/>
      <c r="V463" s="146"/>
      <c r="W463" s="146"/>
      <c r="X463" s="146"/>
      <c r="Y463" s="146"/>
      <c r="Z463" s="146"/>
      <c r="AA463" s="146"/>
      <c r="AB463" s="146"/>
      <c r="AC463" s="142"/>
      <c r="AD463" s="142"/>
    </row>
    <row r="464" spans="1:30" ht="12.75" customHeight="1">
      <c r="A464" s="142"/>
      <c r="B464" s="142"/>
      <c r="C464" s="142"/>
      <c r="D464" s="142"/>
      <c r="E464" s="142"/>
      <c r="F464" s="142"/>
      <c r="G464" s="146"/>
      <c r="H464" s="146"/>
      <c r="I464" s="174"/>
      <c r="J464" s="146"/>
      <c r="K464" s="174"/>
      <c r="L464" s="175"/>
      <c r="M464" s="174"/>
      <c r="N464" s="175"/>
      <c r="O464" s="146"/>
      <c r="P464" s="146"/>
      <c r="Q464" s="146"/>
      <c r="R464" s="146"/>
      <c r="S464" s="146"/>
      <c r="T464" s="146"/>
      <c r="U464" s="146"/>
      <c r="V464" s="146"/>
      <c r="W464" s="146"/>
      <c r="X464" s="146"/>
      <c r="Y464" s="146"/>
      <c r="Z464" s="146"/>
      <c r="AA464" s="146"/>
      <c r="AB464" s="146"/>
      <c r="AC464" s="142"/>
      <c r="AD464" s="142"/>
    </row>
    <row r="465" spans="1:30" ht="12.75" customHeight="1">
      <c r="A465" s="142"/>
      <c r="B465" s="142"/>
      <c r="C465" s="142"/>
      <c r="D465" s="142"/>
      <c r="E465" s="142"/>
      <c r="F465" s="142"/>
      <c r="G465" s="146"/>
      <c r="H465" s="146"/>
      <c r="I465" s="174"/>
      <c r="J465" s="146"/>
      <c r="K465" s="174"/>
      <c r="L465" s="175"/>
      <c r="M465" s="174"/>
      <c r="N465" s="175"/>
      <c r="O465" s="146"/>
      <c r="P465" s="146"/>
      <c r="Q465" s="146"/>
      <c r="R465" s="146"/>
      <c r="S465" s="146"/>
      <c r="T465" s="146"/>
      <c r="U465" s="146"/>
      <c r="V465" s="146"/>
      <c r="W465" s="146"/>
      <c r="X465" s="146"/>
      <c r="Y465" s="146"/>
      <c r="Z465" s="146"/>
      <c r="AA465" s="146"/>
      <c r="AB465" s="146"/>
      <c r="AC465" s="142"/>
      <c r="AD465" s="142"/>
    </row>
    <row r="466" spans="1:30" ht="12.75" customHeight="1">
      <c r="A466" s="142"/>
      <c r="B466" s="142"/>
      <c r="C466" s="142"/>
      <c r="D466" s="142"/>
      <c r="E466" s="142"/>
      <c r="F466" s="142"/>
      <c r="G466" s="146"/>
      <c r="H466" s="146"/>
      <c r="I466" s="174"/>
      <c r="J466" s="146"/>
      <c r="K466" s="174"/>
      <c r="L466" s="175"/>
      <c r="M466" s="174"/>
      <c r="N466" s="175"/>
      <c r="O466" s="146"/>
      <c r="P466" s="146"/>
      <c r="Q466" s="146"/>
      <c r="R466" s="146"/>
      <c r="S466" s="146"/>
      <c r="T466" s="146"/>
      <c r="U466" s="146"/>
      <c r="V466" s="146"/>
      <c r="W466" s="146"/>
      <c r="X466" s="146"/>
      <c r="Y466" s="146"/>
      <c r="Z466" s="146"/>
      <c r="AA466" s="146"/>
      <c r="AB466" s="146"/>
      <c r="AC466" s="142"/>
      <c r="AD466" s="142"/>
    </row>
    <row r="467" spans="1:30" ht="12.75" customHeight="1">
      <c r="A467" s="142"/>
      <c r="B467" s="142"/>
      <c r="C467" s="142"/>
      <c r="D467" s="142"/>
      <c r="E467" s="142"/>
      <c r="F467" s="142"/>
      <c r="G467" s="146"/>
      <c r="H467" s="146"/>
      <c r="I467" s="174"/>
      <c r="J467" s="146"/>
      <c r="K467" s="174"/>
      <c r="L467" s="175"/>
      <c r="M467" s="174"/>
      <c r="N467" s="175"/>
      <c r="O467" s="146"/>
      <c r="P467" s="146"/>
      <c r="Q467" s="146"/>
      <c r="R467" s="146"/>
      <c r="S467" s="146"/>
      <c r="T467" s="146"/>
      <c r="U467" s="146"/>
      <c r="V467" s="146"/>
      <c r="W467" s="146"/>
      <c r="X467" s="146"/>
      <c r="Y467" s="146"/>
      <c r="Z467" s="146"/>
      <c r="AA467" s="146"/>
      <c r="AB467" s="146"/>
      <c r="AC467" s="142"/>
      <c r="AD467" s="142"/>
    </row>
    <row r="468" spans="1:30" ht="12.75" customHeight="1">
      <c r="A468" s="142"/>
      <c r="B468" s="142"/>
      <c r="C468" s="142"/>
      <c r="D468" s="142"/>
      <c r="E468" s="142"/>
      <c r="F468" s="142"/>
      <c r="G468" s="146"/>
      <c r="H468" s="146"/>
      <c r="I468" s="174"/>
      <c r="J468" s="146"/>
      <c r="K468" s="174"/>
      <c r="L468" s="175"/>
      <c r="M468" s="174"/>
      <c r="N468" s="175"/>
      <c r="O468" s="146"/>
      <c r="P468" s="146"/>
      <c r="Q468" s="146"/>
      <c r="R468" s="146"/>
      <c r="S468" s="146"/>
      <c r="T468" s="146"/>
      <c r="U468" s="146"/>
      <c r="V468" s="146"/>
      <c r="W468" s="146"/>
      <c r="X468" s="146"/>
      <c r="Y468" s="146"/>
      <c r="Z468" s="146"/>
      <c r="AA468" s="146"/>
      <c r="AB468" s="146"/>
      <c r="AC468" s="142"/>
      <c r="AD468" s="142"/>
    </row>
    <row r="469" spans="1:30" ht="12.75" customHeight="1">
      <c r="A469" s="142"/>
      <c r="B469" s="142"/>
      <c r="C469" s="142"/>
      <c r="D469" s="142"/>
      <c r="E469" s="142"/>
      <c r="F469" s="142"/>
      <c r="G469" s="146"/>
      <c r="H469" s="146"/>
      <c r="I469" s="174"/>
      <c r="J469" s="146"/>
      <c r="K469" s="174"/>
      <c r="L469" s="175"/>
      <c r="M469" s="174"/>
      <c r="N469" s="175"/>
      <c r="O469" s="146"/>
      <c r="P469" s="146"/>
      <c r="Q469" s="146"/>
      <c r="R469" s="146"/>
      <c r="S469" s="146"/>
      <c r="T469" s="146"/>
      <c r="U469" s="146"/>
      <c r="V469" s="146"/>
      <c r="W469" s="146"/>
      <c r="X469" s="146"/>
      <c r="Y469" s="146"/>
      <c r="Z469" s="146"/>
      <c r="AA469" s="146"/>
      <c r="AB469" s="146"/>
      <c r="AC469" s="142"/>
      <c r="AD469" s="142"/>
    </row>
    <row r="470" spans="1:30" ht="12.75" customHeight="1">
      <c r="A470" s="142"/>
      <c r="B470" s="142"/>
      <c r="C470" s="142"/>
      <c r="D470" s="142"/>
      <c r="E470" s="142"/>
      <c r="F470" s="142"/>
      <c r="G470" s="146"/>
      <c r="H470" s="146"/>
      <c r="I470" s="174"/>
      <c r="J470" s="146"/>
      <c r="K470" s="174"/>
      <c r="L470" s="175"/>
      <c r="M470" s="174"/>
      <c r="N470" s="175"/>
      <c r="O470" s="146"/>
      <c r="P470" s="146"/>
      <c r="Q470" s="146"/>
      <c r="R470" s="146"/>
      <c r="S470" s="146"/>
      <c r="T470" s="146"/>
      <c r="U470" s="146"/>
      <c r="V470" s="146"/>
      <c r="W470" s="146"/>
      <c r="X470" s="146"/>
      <c r="Y470" s="146"/>
      <c r="Z470" s="146"/>
      <c r="AA470" s="146"/>
      <c r="AB470" s="146"/>
      <c r="AC470" s="142"/>
      <c r="AD470" s="142"/>
    </row>
    <row r="471" spans="1:30" ht="12.75" customHeight="1">
      <c r="A471" s="142"/>
      <c r="B471" s="142"/>
      <c r="C471" s="142"/>
      <c r="D471" s="142"/>
      <c r="E471" s="142"/>
      <c r="F471" s="142"/>
      <c r="G471" s="146"/>
      <c r="H471" s="146"/>
      <c r="I471" s="174"/>
      <c r="J471" s="146"/>
      <c r="K471" s="174"/>
      <c r="L471" s="175"/>
      <c r="M471" s="174"/>
      <c r="N471" s="175"/>
      <c r="O471" s="146"/>
      <c r="P471" s="146"/>
      <c r="Q471" s="146"/>
      <c r="R471" s="146"/>
      <c r="S471" s="146"/>
      <c r="T471" s="146"/>
      <c r="U471" s="146"/>
      <c r="V471" s="146"/>
      <c r="W471" s="146"/>
      <c r="X471" s="146"/>
      <c r="Y471" s="146"/>
      <c r="Z471" s="146"/>
      <c r="AA471" s="146"/>
      <c r="AB471" s="146"/>
      <c r="AC471" s="142"/>
      <c r="AD471" s="142"/>
    </row>
    <row r="472" spans="1:30" ht="12.75" customHeight="1">
      <c r="A472" s="142"/>
      <c r="B472" s="142"/>
      <c r="C472" s="142"/>
      <c r="D472" s="142"/>
      <c r="E472" s="142"/>
      <c r="F472" s="142"/>
      <c r="G472" s="146"/>
      <c r="H472" s="146"/>
      <c r="I472" s="174"/>
      <c r="J472" s="146"/>
      <c r="K472" s="174"/>
      <c r="L472" s="175"/>
      <c r="M472" s="174"/>
      <c r="N472" s="175"/>
      <c r="O472" s="146"/>
      <c r="P472" s="146"/>
      <c r="Q472" s="146"/>
      <c r="R472" s="146"/>
      <c r="S472" s="146"/>
      <c r="T472" s="146"/>
      <c r="U472" s="146"/>
      <c r="V472" s="146"/>
      <c r="W472" s="146"/>
      <c r="X472" s="146"/>
      <c r="Y472" s="146"/>
      <c r="Z472" s="146"/>
      <c r="AA472" s="146"/>
      <c r="AB472" s="146"/>
      <c r="AC472" s="142"/>
      <c r="AD472" s="142"/>
    </row>
    <row r="473" spans="1:30" ht="12.75" customHeight="1">
      <c r="A473" s="142"/>
      <c r="B473" s="142"/>
      <c r="C473" s="142"/>
      <c r="D473" s="142"/>
      <c r="E473" s="142"/>
      <c r="F473" s="142"/>
      <c r="G473" s="146"/>
      <c r="H473" s="146"/>
      <c r="I473" s="174"/>
      <c r="J473" s="146"/>
      <c r="K473" s="174"/>
      <c r="L473" s="175"/>
      <c r="M473" s="174"/>
      <c r="N473" s="175"/>
      <c r="O473" s="146"/>
      <c r="P473" s="146"/>
      <c r="Q473" s="146"/>
      <c r="R473" s="146"/>
      <c r="S473" s="146"/>
      <c r="T473" s="146"/>
      <c r="U473" s="146"/>
      <c r="V473" s="146"/>
      <c r="W473" s="146"/>
      <c r="X473" s="146"/>
      <c r="Y473" s="146"/>
      <c r="Z473" s="146"/>
      <c r="AA473" s="146"/>
      <c r="AB473" s="146"/>
      <c r="AC473" s="142"/>
      <c r="AD473" s="142"/>
    </row>
    <row r="474" spans="1:30" ht="12.75" customHeight="1">
      <c r="A474" s="142"/>
      <c r="B474" s="142"/>
      <c r="C474" s="142"/>
      <c r="D474" s="142"/>
      <c r="E474" s="142"/>
      <c r="F474" s="142"/>
      <c r="G474" s="146"/>
      <c r="H474" s="146"/>
      <c r="I474" s="174"/>
      <c r="J474" s="146"/>
      <c r="K474" s="174"/>
      <c r="L474" s="175"/>
      <c r="M474" s="174"/>
      <c r="N474" s="175"/>
      <c r="O474" s="146"/>
      <c r="P474" s="146"/>
      <c r="Q474" s="146"/>
      <c r="R474" s="146"/>
      <c r="S474" s="146"/>
      <c r="T474" s="146"/>
      <c r="U474" s="146"/>
      <c r="V474" s="146"/>
      <c r="W474" s="146"/>
      <c r="X474" s="146"/>
      <c r="Y474" s="146"/>
      <c r="Z474" s="146"/>
      <c r="AA474" s="146"/>
      <c r="AB474" s="146"/>
      <c r="AC474" s="142"/>
      <c r="AD474" s="142"/>
    </row>
    <row r="475" spans="1:30" ht="12.75" customHeight="1">
      <c r="A475" s="142"/>
      <c r="B475" s="142"/>
      <c r="C475" s="142"/>
      <c r="D475" s="142"/>
      <c r="E475" s="142"/>
      <c r="F475" s="142"/>
      <c r="G475" s="146"/>
      <c r="H475" s="146"/>
      <c r="I475" s="174"/>
      <c r="J475" s="146"/>
      <c r="K475" s="174"/>
      <c r="L475" s="175"/>
      <c r="M475" s="174"/>
      <c r="N475" s="175"/>
      <c r="O475" s="146"/>
      <c r="P475" s="146"/>
      <c r="Q475" s="146"/>
      <c r="R475" s="146"/>
      <c r="S475" s="146"/>
      <c r="T475" s="146"/>
      <c r="U475" s="146"/>
      <c r="V475" s="146"/>
      <c r="W475" s="146"/>
      <c r="X475" s="146"/>
      <c r="Y475" s="146"/>
      <c r="Z475" s="146"/>
      <c r="AA475" s="146"/>
      <c r="AB475" s="146"/>
      <c r="AC475" s="142"/>
      <c r="AD475" s="142"/>
    </row>
    <row r="476" spans="1:30" ht="12.75" customHeight="1">
      <c r="A476" s="142"/>
      <c r="B476" s="142"/>
      <c r="C476" s="142"/>
      <c r="D476" s="142"/>
      <c r="E476" s="142"/>
      <c r="F476" s="142"/>
      <c r="G476" s="146"/>
      <c r="H476" s="146"/>
      <c r="I476" s="174"/>
      <c r="J476" s="146"/>
      <c r="K476" s="174"/>
      <c r="L476" s="175"/>
      <c r="M476" s="174"/>
      <c r="N476" s="175"/>
      <c r="O476" s="146"/>
      <c r="P476" s="146"/>
      <c r="Q476" s="146"/>
      <c r="R476" s="146"/>
      <c r="S476" s="146"/>
      <c r="T476" s="146"/>
      <c r="U476" s="146"/>
      <c r="V476" s="146"/>
      <c r="W476" s="146"/>
      <c r="X476" s="146"/>
      <c r="Y476" s="146"/>
      <c r="Z476" s="146"/>
      <c r="AA476" s="146"/>
      <c r="AB476" s="146"/>
      <c r="AC476" s="142"/>
      <c r="AD476" s="142"/>
    </row>
    <row r="477" spans="1:30" ht="12.75" customHeight="1">
      <c r="A477" s="142"/>
      <c r="B477" s="142"/>
      <c r="C477" s="142"/>
      <c r="D477" s="142"/>
      <c r="E477" s="142"/>
      <c r="F477" s="142"/>
      <c r="G477" s="146"/>
      <c r="H477" s="146"/>
      <c r="I477" s="174"/>
      <c r="J477" s="146"/>
      <c r="K477" s="174"/>
      <c r="L477" s="175"/>
      <c r="M477" s="174"/>
      <c r="N477" s="175"/>
      <c r="O477" s="146"/>
      <c r="P477" s="146"/>
      <c r="Q477" s="146"/>
      <c r="R477" s="146"/>
      <c r="S477" s="146"/>
      <c r="T477" s="146"/>
      <c r="U477" s="146"/>
      <c r="V477" s="146"/>
      <c r="W477" s="146"/>
      <c r="X477" s="146"/>
      <c r="Y477" s="146"/>
      <c r="Z477" s="146"/>
      <c r="AA477" s="146"/>
      <c r="AB477" s="146"/>
      <c r="AC477" s="142"/>
      <c r="AD477" s="142"/>
    </row>
    <row r="478" spans="1:30" ht="12.75" customHeight="1">
      <c r="A478" s="142"/>
      <c r="B478" s="142"/>
      <c r="C478" s="142"/>
      <c r="D478" s="142"/>
      <c r="E478" s="142"/>
      <c r="F478" s="142"/>
      <c r="G478" s="146"/>
      <c r="H478" s="146"/>
      <c r="I478" s="174"/>
      <c r="J478" s="146"/>
      <c r="K478" s="174"/>
      <c r="L478" s="175"/>
      <c r="M478" s="174"/>
      <c r="N478" s="175"/>
      <c r="O478" s="146"/>
      <c r="P478" s="146"/>
      <c r="Q478" s="146"/>
      <c r="R478" s="146"/>
      <c r="S478" s="146"/>
      <c r="T478" s="146"/>
      <c r="U478" s="146"/>
      <c r="V478" s="146"/>
      <c r="W478" s="146"/>
      <c r="X478" s="146"/>
      <c r="Y478" s="146"/>
      <c r="Z478" s="146"/>
      <c r="AA478" s="146"/>
      <c r="AB478" s="146"/>
      <c r="AC478" s="142"/>
      <c r="AD478" s="142"/>
    </row>
    <row r="479" spans="1:30" ht="12.75" customHeight="1">
      <c r="A479" s="142"/>
      <c r="B479" s="142"/>
      <c r="C479" s="142"/>
      <c r="D479" s="142"/>
      <c r="E479" s="142"/>
      <c r="F479" s="142"/>
      <c r="G479" s="146"/>
      <c r="H479" s="146"/>
      <c r="I479" s="174"/>
      <c r="J479" s="146"/>
      <c r="K479" s="174"/>
      <c r="L479" s="175"/>
      <c r="M479" s="174"/>
      <c r="N479" s="175"/>
      <c r="O479" s="146"/>
      <c r="P479" s="146"/>
      <c r="Q479" s="146"/>
      <c r="R479" s="146"/>
      <c r="S479" s="146"/>
      <c r="T479" s="146"/>
      <c r="U479" s="146"/>
      <c r="V479" s="146"/>
      <c r="W479" s="146"/>
      <c r="X479" s="146"/>
      <c r="Y479" s="146"/>
      <c r="Z479" s="146"/>
      <c r="AA479" s="146"/>
      <c r="AB479" s="146"/>
      <c r="AC479" s="142"/>
      <c r="AD479" s="142"/>
    </row>
    <row r="480" spans="1:30" ht="12.75" customHeight="1">
      <c r="A480" s="142"/>
      <c r="B480" s="142"/>
      <c r="C480" s="142"/>
      <c r="D480" s="142"/>
      <c r="E480" s="142"/>
      <c r="F480" s="142"/>
      <c r="G480" s="146"/>
      <c r="H480" s="146"/>
      <c r="I480" s="174"/>
      <c r="J480" s="146"/>
      <c r="K480" s="174"/>
      <c r="L480" s="175"/>
      <c r="M480" s="174"/>
      <c r="N480" s="175"/>
      <c r="O480" s="146"/>
      <c r="P480" s="146"/>
      <c r="Q480" s="146"/>
      <c r="R480" s="146"/>
      <c r="S480" s="146"/>
      <c r="T480" s="146"/>
      <c r="U480" s="146"/>
      <c r="V480" s="146"/>
      <c r="W480" s="146"/>
      <c r="X480" s="146"/>
      <c r="Y480" s="146"/>
      <c r="Z480" s="146"/>
      <c r="AA480" s="146"/>
      <c r="AB480" s="146"/>
      <c r="AC480" s="142"/>
      <c r="AD480" s="142"/>
    </row>
    <row r="481" spans="1:30" ht="12.75" customHeight="1">
      <c r="A481" s="142"/>
      <c r="B481" s="142"/>
      <c r="C481" s="142"/>
      <c r="D481" s="142"/>
      <c r="E481" s="142"/>
      <c r="F481" s="142"/>
      <c r="G481" s="146"/>
      <c r="H481" s="146"/>
      <c r="I481" s="174"/>
      <c r="J481" s="146"/>
      <c r="K481" s="174"/>
      <c r="L481" s="175"/>
      <c r="M481" s="174"/>
      <c r="N481" s="175"/>
      <c r="O481" s="146"/>
      <c r="P481" s="146"/>
      <c r="Q481" s="146"/>
      <c r="R481" s="146"/>
      <c r="S481" s="146"/>
      <c r="T481" s="146"/>
      <c r="U481" s="146"/>
      <c r="V481" s="146"/>
      <c r="W481" s="146"/>
      <c r="X481" s="146"/>
      <c r="Y481" s="146"/>
      <c r="Z481" s="146"/>
      <c r="AA481" s="146"/>
      <c r="AB481" s="146"/>
      <c r="AC481" s="142"/>
      <c r="AD481" s="142"/>
    </row>
    <row r="482" spans="1:30" ht="12.75" customHeight="1">
      <c r="A482" s="142"/>
      <c r="B482" s="142"/>
      <c r="C482" s="142"/>
      <c r="D482" s="142"/>
      <c r="E482" s="142"/>
      <c r="F482" s="142"/>
      <c r="G482" s="146"/>
      <c r="H482" s="146"/>
      <c r="I482" s="174"/>
      <c r="J482" s="146"/>
      <c r="K482" s="174"/>
      <c r="L482" s="175"/>
      <c r="M482" s="174"/>
      <c r="N482" s="175"/>
      <c r="O482" s="146"/>
      <c r="P482" s="146"/>
      <c r="Q482" s="146"/>
      <c r="R482" s="146"/>
      <c r="S482" s="146"/>
      <c r="T482" s="146"/>
      <c r="U482" s="146"/>
      <c r="V482" s="146"/>
      <c r="W482" s="146"/>
      <c r="X482" s="146"/>
      <c r="Y482" s="146"/>
      <c r="Z482" s="146"/>
      <c r="AA482" s="146"/>
      <c r="AB482" s="146"/>
      <c r="AC482" s="142"/>
      <c r="AD482" s="142"/>
    </row>
    <row r="483" spans="1:30" ht="12.75" customHeight="1">
      <c r="A483" s="142"/>
      <c r="B483" s="142"/>
      <c r="C483" s="142"/>
      <c r="D483" s="142"/>
      <c r="E483" s="142"/>
      <c r="F483" s="142"/>
      <c r="G483" s="146"/>
      <c r="H483" s="146"/>
      <c r="I483" s="174"/>
      <c r="J483" s="146"/>
      <c r="K483" s="174"/>
      <c r="L483" s="175"/>
      <c r="M483" s="174"/>
      <c r="N483" s="175"/>
      <c r="O483" s="146"/>
      <c r="P483" s="146"/>
      <c r="Q483" s="146"/>
      <c r="R483" s="146"/>
      <c r="S483" s="146"/>
      <c r="T483" s="146"/>
      <c r="U483" s="146"/>
      <c r="V483" s="146"/>
      <c r="W483" s="146"/>
      <c r="X483" s="146"/>
      <c r="Y483" s="146"/>
      <c r="Z483" s="146"/>
      <c r="AA483" s="146"/>
      <c r="AB483" s="146"/>
      <c r="AC483" s="142"/>
      <c r="AD483" s="142"/>
    </row>
    <row r="484" spans="1:30" ht="12.75" customHeight="1">
      <c r="A484" s="142"/>
      <c r="B484" s="142"/>
      <c r="C484" s="142"/>
      <c r="D484" s="142"/>
      <c r="E484" s="142"/>
      <c r="F484" s="142"/>
      <c r="G484" s="146"/>
      <c r="H484" s="146"/>
      <c r="I484" s="174"/>
      <c r="J484" s="146"/>
      <c r="K484" s="174"/>
      <c r="L484" s="175"/>
      <c r="M484" s="174"/>
      <c r="N484" s="175"/>
      <c r="O484" s="146"/>
      <c r="P484" s="146"/>
      <c r="Q484" s="146"/>
      <c r="R484" s="146"/>
      <c r="S484" s="146"/>
      <c r="T484" s="146"/>
      <c r="U484" s="146"/>
      <c r="V484" s="146"/>
      <c r="W484" s="146"/>
      <c r="X484" s="146"/>
      <c r="Y484" s="146"/>
      <c r="Z484" s="146"/>
      <c r="AA484" s="146"/>
      <c r="AB484" s="146"/>
      <c r="AC484" s="142"/>
      <c r="AD484" s="142"/>
    </row>
    <row r="485" spans="1:30" ht="12.75" customHeight="1">
      <c r="A485" s="142"/>
      <c r="B485" s="142"/>
      <c r="C485" s="142"/>
      <c r="D485" s="142"/>
      <c r="E485" s="142"/>
      <c r="F485" s="142"/>
      <c r="G485" s="146"/>
      <c r="H485" s="146"/>
      <c r="I485" s="174"/>
      <c r="J485" s="146"/>
      <c r="K485" s="174"/>
      <c r="L485" s="175"/>
      <c r="M485" s="174"/>
      <c r="N485" s="175"/>
      <c r="O485" s="146"/>
      <c r="P485" s="146"/>
      <c r="Q485" s="146"/>
      <c r="R485" s="146"/>
      <c r="S485" s="146"/>
      <c r="T485" s="146"/>
      <c r="U485" s="146"/>
      <c r="V485" s="146"/>
      <c r="W485" s="146"/>
      <c r="X485" s="146"/>
      <c r="Y485" s="146"/>
      <c r="Z485" s="146"/>
      <c r="AA485" s="146"/>
      <c r="AB485" s="146"/>
      <c r="AC485" s="142"/>
      <c r="AD485" s="142"/>
    </row>
    <row r="486" spans="1:30" ht="12.75" customHeight="1">
      <c r="A486" s="142"/>
      <c r="B486" s="142"/>
      <c r="C486" s="142"/>
      <c r="D486" s="142"/>
      <c r="E486" s="142"/>
      <c r="F486" s="142"/>
      <c r="G486" s="146"/>
      <c r="H486" s="146"/>
      <c r="I486" s="174"/>
      <c r="J486" s="146"/>
      <c r="K486" s="174"/>
      <c r="L486" s="175"/>
      <c r="M486" s="174"/>
      <c r="N486" s="175"/>
      <c r="O486" s="146"/>
      <c r="P486" s="146"/>
      <c r="Q486" s="146"/>
      <c r="R486" s="146"/>
      <c r="S486" s="146"/>
      <c r="T486" s="146"/>
      <c r="U486" s="146"/>
      <c r="V486" s="146"/>
      <c r="W486" s="146"/>
      <c r="X486" s="146"/>
      <c r="Y486" s="146"/>
      <c r="Z486" s="146"/>
      <c r="AA486" s="146"/>
      <c r="AB486" s="146"/>
      <c r="AC486" s="142"/>
      <c r="AD486" s="142"/>
    </row>
    <row r="487" spans="1:30" ht="12.75" customHeight="1">
      <c r="A487" s="142"/>
      <c r="B487" s="142"/>
      <c r="C487" s="142"/>
      <c r="D487" s="142"/>
      <c r="E487" s="142"/>
      <c r="F487" s="142"/>
      <c r="G487" s="146"/>
      <c r="H487" s="146"/>
      <c r="I487" s="174"/>
      <c r="J487" s="146"/>
      <c r="K487" s="174"/>
      <c r="L487" s="175"/>
      <c r="M487" s="174"/>
      <c r="N487" s="175"/>
      <c r="O487" s="146"/>
      <c r="P487" s="146"/>
      <c r="Q487" s="146"/>
      <c r="R487" s="146"/>
      <c r="S487" s="146"/>
      <c r="T487" s="146"/>
      <c r="U487" s="146"/>
      <c r="V487" s="146"/>
      <c r="W487" s="146"/>
      <c r="X487" s="146"/>
      <c r="Y487" s="146"/>
      <c r="Z487" s="146"/>
      <c r="AA487" s="146"/>
      <c r="AB487" s="146"/>
      <c r="AC487" s="142"/>
      <c r="AD487" s="142"/>
    </row>
    <row r="488" spans="1:30" ht="12.75" customHeight="1">
      <c r="A488" s="142"/>
      <c r="B488" s="142"/>
      <c r="C488" s="142"/>
      <c r="D488" s="142"/>
      <c r="E488" s="142"/>
      <c r="F488" s="142"/>
      <c r="G488" s="146"/>
      <c r="H488" s="146"/>
      <c r="I488" s="174"/>
      <c r="J488" s="146"/>
      <c r="K488" s="174"/>
      <c r="L488" s="175"/>
      <c r="M488" s="174"/>
      <c r="N488" s="175"/>
      <c r="O488" s="146"/>
      <c r="P488" s="146"/>
      <c r="Q488" s="146"/>
      <c r="R488" s="146"/>
      <c r="S488" s="146"/>
      <c r="T488" s="146"/>
      <c r="U488" s="146"/>
      <c r="V488" s="146"/>
      <c r="W488" s="146"/>
      <c r="X488" s="146"/>
      <c r="Y488" s="146"/>
      <c r="Z488" s="146"/>
      <c r="AA488" s="146"/>
      <c r="AB488" s="146"/>
      <c r="AC488" s="142"/>
      <c r="AD488" s="142"/>
    </row>
    <row r="489" spans="1:30" ht="12.75" customHeight="1">
      <c r="A489" s="142"/>
      <c r="B489" s="142"/>
      <c r="C489" s="142"/>
      <c r="D489" s="142"/>
      <c r="E489" s="142"/>
      <c r="F489" s="142"/>
      <c r="G489" s="146"/>
      <c r="H489" s="146"/>
      <c r="I489" s="174"/>
      <c r="J489" s="146"/>
      <c r="K489" s="174"/>
      <c r="L489" s="175"/>
      <c r="M489" s="174"/>
      <c r="N489" s="175"/>
      <c r="O489" s="146"/>
      <c r="P489" s="146"/>
      <c r="Q489" s="146"/>
      <c r="R489" s="146"/>
      <c r="S489" s="146"/>
      <c r="T489" s="146"/>
      <c r="U489" s="146"/>
      <c r="V489" s="146"/>
      <c r="W489" s="146"/>
      <c r="X489" s="146"/>
      <c r="Y489" s="146"/>
      <c r="Z489" s="146"/>
      <c r="AA489" s="146"/>
      <c r="AB489" s="146"/>
      <c r="AC489" s="142"/>
      <c r="AD489" s="142"/>
    </row>
    <row r="490" spans="1:30" ht="12.75" customHeight="1">
      <c r="A490" s="142"/>
      <c r="B490" s="142"/>
      <c r="C490" s="142"/>
      <c r="D490" s="142"/>
      <c r="E490" s="142"/>
      <c r="F490" s="142"/>
      <c r="G490" s="146"/>
      <c r="H490" s="146"/>
      <c r="I490" s="174"/>
      <c r="J490" s="146"/>
      <c r="K490" s="174"/>
      <c r="L490" s="175"/>
      <c r="M490" s="174"/>
      <c r="N490" s="175"/>
      <c r="O490" s="146"/>
      <c r="P490" s="146"/>
      <c r="Q490" s="146"/>
      <c r="R490" s="146"/>
      <c r="S490" s="146"/>
      <c r="T490" s="146"/>
      <c r="U490" s="146"/>
      <c r="V490" s="146"/>
      <c r="W490" s="146"/>
      <c r="X490" s="146"/>
      <c r="Y490" s="146"/>
      <c r="Z490" s="146"/>
      <c r="AA490" s="146"/>
      <c r="AB490" s="146"/>
      <c r="AC490" s="142"/>
      <c r="AD490" s="142"/>
    </row>
    <row r="491" spans="1:30" ht="12.75" customHeight="1">
      <c r="A491" s="142"/>
      <c r="B491" s="142"/>
      <c r="C491" s="142"/>
      <c r="D491" s="142"/>
      <c r="E491" s="142"/>
      <c r="F491" s="142"/>
      <c r="G491" s="146"/>
      <c r="H491" s="146"/>
      <c r="I491" s="174"/>
      <c r="J491" s="146"/>
      <c r="K491" s="174"/>
      <c r="L491" s="175"/>
      <c r="M491" s="174"/>
      <c r="N491" s="175"/>
      <c r="O491" s="146"/>
      <c r="P491" s="146"/>
      <c r="Q491" s="146"/>
      <c r="R491" s="146"/>
      <c r="S491" s="146"/>
      <c r="T491" s="146"/>
      <c r="U491" s="146"/>
      <c r="V491" s="146"/>
      <c r="W491" s="146"/>
      <c r="X491" s="146"/>
      <c r="Y491" s="146"/>
      <c r="Z491" s="146"/>
      <c r="AA491" s="146"/>
      <c r="AB491" s="146"/>
      <c r="AC491" s="142"/>
      <c r="AD491" s="142"/>
    </row>
    <row r="492" spans="1:30" ht="12.75" customHeight="1">
      <c r="A492" s="142"/>
      <c r="B492" s="142"/>
      <c r="C492" s="142"/>
      <c r="D492" s="142"/>
      <c r="E492" s="142"/>
      <c r="F492" s="142"/>
      <c r="G492" s="146"/>
      <c r="H492" s="146"/>
      <c r="I492" s="174"/>
      <c r="J492" s="146"/>
      <c r="K492" s="174"/>
      <c r="L492" s="175"/>
      <c r="M492" s="174"/>
      <c r="N492" s="175"/>
      <c r="O492" s="146"/>
      <c r="P492" s="146"/>
      <c r="Q492" s="146"/>
      <c r="R492" s="146"/>
      <c r="S492" s="146"/>
      <c r="T492" s="146"/>
      <c r="U492" s="146"/>
      <c r="V492" s="146"/>
      <c r="W492" s="146"/>
      <c r="X492" s="146"/>
      <c r="Y492" s="146"/>
      <c r="Z492" s="146"/>
      <c r="AA492" s="146"/>
      <c r="AB492" s="146"/>
      <c r="AC492" s="142"/>
      <c r="AD492" s="142"/>
    </row>
    <row r="493" spans="1:30" ht="12.75" customHeight="1">
      <c r="A493" s="142"/>
      <c r="B493" s="142"/>
      <c r="C493" s="142"/>
      <c r="D493" s="142"/>
      <c r="E493" s="142"/>
      <c r="F493" s="142"/>
      <c r="G493" s="146"/>
      <c r="H493" s="146"/>
      <c r="I493" s="174"/>
      <c r="J493" s="146"/>
      <c r="K493" s="174"/>
      <c r="L493" s="175"/>
      <c r="M493" s="174"/>
      <c r="N493" s="175"/>
      <c r="O493" s="146"/>
      <c r="P493" s="146"/>
      <c r="Q493" s="146"/>
      <c r="R493" s="146"/>
      <c r="S493" s="146"/>
      <c r="T493" s="146"/>
      <c r="U493" s="146"/>
      <c r="V493" s="146"/>
      <c r="W493" s="146"/>
      <c r="X493" s="146"/>
      <c r="Y493" s="146"/>
      <c r="Z493" s="146"/>
      <c r="AA493" s="146"/>
      <c r="AB493" s="146"/>
      <c r="AC493" s="142"/>
      <c r="AD493" s="142"/>
    </row>
    <row r="494" spans="1:30" ht="12.75" customHeight="1">
      <c r="A494" s="142"/>
      <c r="B494" s="142"/>
      <c r="C494" s="142"/>
      <c r="D494" s="142"/>
      <c r="E494" s="142"/>
      <c r="F494" s="142"/>
      <c r="G494" s="146"/>
      <c r="H494" s="146"/>
      <c r="I494" s="174"/>
      <c r="J494" s="146"/>
      <c r="K494" s="174"/>
      <c r="L494" s="175"/>
      <c r="M494" s="174"/>
      <c r="N494" s="175"/>
      <c r="O494" s="146"/>
      <c r="P494" s="146"/>
      <c r="Q494" s="146"/>
      <c r="R494" s="146"/>
      <c r="S494" s="146"/>
      <c r="T494" s="146"/>
      <c r="U494" s="146"/>
      <c r="V494" s="146"/>
      <c r="W494" s="146"/>
      <c r="X494" s="146"/>
      <c r="Y494" s="146"/>
      <c r="Z494" s="146"/>
      <c r="AA494" s="146"/>
      <c r="AB494" s="146"/>
      <c r="AC494" s="142"/>
      <c r="AD494" s="142"/>
    </row>
    <row r="495" spans="1:30" ht="12.75" customHeight="1">
      <c r="A495" s="142"/>
      <c r="B495" s="142"/>
      <c r="C495" s="142"/>
      <c r="D495" s="142"/>
      <c r="E495" s="142"/>
      <c r="F495" s="142"/>
      <c r="G495" s="146"/>
      <c r="H495" s="146"/>
      <c r="I495" s="174"/>
      <c r="J495" s="146"/>
      <c r="K495" s="174"/>
      <c r="L495" s="175"/>
      <c r="M495" s="174"/>
      <c r="N495" s="175"/>
      <c r="O495" s="146"/>
      <c r="P495" s="146"/>
      <c r="Q495" s="146"/>
      <c r="R495" s="146"/>
      <c r="S495" s="146"/>
      <c r="T495" s="146"/>
      <c r="U495" s="146"/>
      <c r="V495" s="146"/>
      <c r="W495" s="146"/>
      <c r="X495" s="146"/>
      <c r="Y495" s="146"/>
      <c r="Z495" s="146"/>
      <c r="AA495" s="146"/>
      <c r="AB495" s="146"/>
      <c r="AC495" s="142"/>
      <c r="AD495" s="142"/>
    </row>
    <row r="496" spans="1:30" ht="12.75" customHeight="1">
      <c r="A496" s="142"/>
      <c r="B496" s="142"/>
      <c r="C496" s="142"/>
      <c r="D496" s="142"/>
      <c r="E496" s="142"/>
      <c r="F496" s="142"/>
      <c r="G496" s="146"/>
      <c r="H496" s="146"/>
      <c r="I496" s="174"/>
      <c r="J496" s="146"/>
      <c r="K496" s="174"/>
      <c r="L496" s="175"/>
      <c r="M496" s="174"/>
      <c r="N496" s="175"/>
      <c r="O496" s="146"/>
      <c r="P496" s="146"/>
      <c r="Q496" s="146"/>
      <c r="R496" s="146"/>
      <c r="S496" s="146"/>
      <c r="T496" s="146"/>
      <c r="U496" s="146"/>
      <c r="V496" s="146"/>
      <c r="W496" s="146"/>
      <c r="X496" s="146"/>
      <c r="Y496" s="146"/>
      <c r="Z496" s="146"/>
      <c r="AA496" s="146"/>
      <c r="AB496" s="146"/>
      <c r="AC496" s="142"/>
      <c r="AD496" s="142"/>
    </row>
    <row r="497" spans="1:30" ht="12.75" customHeight="1">
      <c r="A497" s="142"/>
      <c r="B497" s="142"/>
      <c r="C497" s="142"/>
      <c r="D497" s="142"/>
      <c r="E497" s="142"/>
      <c r="F497" s="142"/>
      <c r="G497" s="146"/>
      <c r="H497" s="146"/>
      <c r="I497" s="174"/>
      <c r="J497" s="146"/>
      <c r="K497" s="174"/>
      <c r="L497" s="175"/>
      <c r="M497" s="174"/>
      <c r="N497" s="175"/>
      <c r="O497" s="146"/>
      <c r="P497" s="146"/>
      <c r="Q497" s="146"/>
      <c r="R497" s="146"/>
      <c r="S497" s="146"/>
      <c r="T497" s="146"/>
      <c r="U497" s="146"/>
      <c r="V497" s="146"/>
      <c r="W497" s="146"/>
      <c r="X497" s="146"/>
      <c r="Y497" s="146"/>
      <c r="Z497" s="146"/>
      <c r="AA497" s="146"/>
      <c r="AB497" s="146"/>
      <c r="AC497" s="142"/>
      <c r="AD497" s="142"/>
    </row>
    <row r="498" spans="1:30" ht="12.75" customHeight="1">
      <c r="A498" s="142"/>
      <c r="B498" s="142"/>
      <c r="C498" s="142"/>
      <c r="D498" s="142"/>
      <c r="E498" s="142"/>
      <c r="F498" s="142"/>
      <c r="G498" s="146"/>
      <c r="H498" s="146"/>
      <c r="I498" s="174"/>
      <c r="J498" s="146"/>
      <c r="K498" s="174"/>
      <c r="L498" s="175"/>
      <c r="M498" s="174"/>
      <c r="N498" s="175"/>
      <c r="O498" s="146"/>
      <c r="P498" s="146"/>
      <c r="Q498" s="146"/>
      <c r="R498" s="146"/>
      <c r="S498" s="146"/>
      <c r="T498" s="146"/>
      <c r="U498" s="146"/>
      <c r="V498" s="146"/>
      <c r="W498" s="146"/>
      <c r="X498" s="146"/>
      <c r="Y498" s="146"/>
      <c r="Z498" s="146"/>
      <c r="AA498" s="146"/>
      <c r="AB498" s="146"/>
      <c r="AC498" s="142"/>
      <c r="AD498" s="142"/>
    </row>
    <row r="499" spans="1:30" ht="12.75" customHeight="1">
      <c r="A499" s="142"/>
      <c r="B499" s="142"/>
      <c r="C499" s="142"/>
      <c r="D499" s="142"/>
      <c r="E499" s="142"/>
      <c r="F499" s="142"/>
      <c r="G499" s="146"/>
      <c r="H499" s="146"/>
      <c r="I499" s="174"/>
      <c r="J499" s="146"/>
      <c r="K499" s="174"/>
      <c r="L499" s="175"/>
      <c r="M499" s="174"/>
      <c r="N499" s="175"/>
      <c r="O499" s="146"/>
      <c r="P499" s="146"/>
      <c r="Q499" s="146"/>
      <c r="R499" s="146"/>
      <c r="S499" s="146"/>
      <c r="T499" s="146"/>
      <c r="U499" s="146"/>
      <c r="V499" s="146"/>
      <c r="W499" s="146"/>
      <c r="X499" s="146"/>
      <c r="Y499" s="146"/>
      <c r="Z499" s="146"/>
      <c r="AA499" s="146"/>
      <c r="AB499" s="146"/>
      <c r="AC499" s="142"/>
      <c r="AD499" s="142"/>
    </row>
    <row r="500" spans="1:30" ht="12.75" customHeight="1">
      <c r="A500" s="142"/>
      <c r="B500" s="142"/>
      <c r="C500" s="142"/>
      <c r="D500" s="142"/>
      <c r="E500" s="142"/>
      <c r="F500" s="142"/>
      <c r="G500" s="146"/>
      <c r="H500" s="146"/>
      <c r="I500" s="174"/>
      <c r="J500" s="146"/>
      <c r="K500" s="174"/>
      <c r="L500" s="175"/>
      <c r="M500" s="174"/>
      <c r="N500" s="175"/>
      <c r="O500" s="146"/>
      <c r="P500" s="146"/>
      <c r="Q500" s="146"/>
      <c r="R500" s="146"/>
      <c r="S500" s="146"/>
      <c r="T500" s="146"/>
      <c r="U500" s="146"/>
      <c r="V500" s="146"/>
      <c r="W500" s="146"/>
      <c r="X500" s="146"/>
      <c r="Y500" s="146"/>
      <c r="Z500" s="146"/>
      <c r="AA500" s="146"/>
      <c r="AB500" s="146"/>
      <c r="AC500" s="142"/>
      <c r="AD500" s="142"/>
    </row>
    <row r="501" spans="1:30" ht="12.75" customHeight="1">
      <c r="A501" s="142"/>
      <c r="B501" s="142"/>
      <c r="C501" s="142"/>
      <c r="D501" s="142"/>
      <c r="E501" s="142"/>
      <c r="F501" s="142"/>
      <c r="G501" s="146"/>
      <c r="H501" s="146"/>
      <c r="I501" s="174"/>
      <c r="J501" s="146"/>
      <c r="K501" s="174"/>
      <c r="L501" s="175"/>
      <c r="M501" s="174"/>
      <c r="N501" s="175"/>
      <c r="O501" s="146"/>
      <c r="P501" s="146"/>
      <c r="Q501" s="146"/>
      <c r="R501" s="146"/>
      <c r="S501" s="146"/>
      <c r="T501" s="146"/>
      <c r="U501" s="146"/>
      <c r="V501" s="146"/>
      <c r="W501" s="146"/>
      <c r="X501" s="146"/>
      <c r="Y501" s="146"/>
      <c r="Z501" s="146"/>
      <c r="AA501" s="146"/>
      <c r="AB501" s="146"/>
      <c r="AC501" s="142"/>
      <c r="AD501" s="142"/>
    </row>
    <row r="502" spans="1:30" ht="12.75" customHeight="1">
      <c r="A502" s="142"/>
      <c r="B502" s="142"/>
      <c r="C502" s="142"/>
      <c r="D502" s="142"/>
      <c r="E502" s="142"/>
      <c r="F502" s="142"/>
      <c r="G502" s="146"/>
      <c r="H502" s="146"/>
      <c r="I502" s="174"/>
      <c r="J502" s="146"/>
      <c r="K502" s="174"/>
      <c r="L502" s="175"/>
      <c r="M502" s="174"/>
      <c r="N502" s="175"/>
      <c r="O502" s="146"/>
      <c r="P502" s="146"/>
      <c r="Q502" s="146"/>
      <c r="R502" s="146"/>
      <c r="S502" s="146"/>
      <c r="T502" s="146"/>
      <c r="U502" s="146"/>
      <c r="V502" s="146"/>
      <c r="W502" s="146"/>
      <c r="X502" s="146"/>
      <c r="Y502" s="146"/>
      <c r="Z502" s="146"/>
      <c r="AA502" s="146"/>
      <c r="AB502" s="146"/>
      <c r="AC502" s="142"/>
      <c r="AD502" s="142"/>
    </row>
    <row r="503" spans="1:30" ht="12.75" customHeight="1">
      <c r="A503" s="142"/>
      <c r="B503" s="142"/>
      <c r="C503" s="142"/>
      <c r="D503" s="142"/>
      <c r="E503" s="142"/>
      <c r="F503" s="142"/>
      <c r="G503" s="146"/>
      <c r="H503" s="146"/>
      <c r="I503" s="174"/>
      <c r="J503" s="146"/>
      <c r="K503" s="174"/>
      <c r="L503" s="175"/>
      <c r="M503" s="174"/>
      <c r="N503" s="175"/>
      <c r="O503" s="146"/>
      <c r="P503" s="146"/>
      <c r="Q503" s="146"/>
      <c r="R503" s="146"/>
      <c r="S503" s="146"/>
      <c r="T503" s="146"/>
      <c r="U503" s="146"/>
      <c r="V503" s="146"/>
      <c r="W503" s="146"/>
      <c r="X503" s="146"/>
      <c r="Y503" s="146"/>
      <c r="Z503" s="146"/>
      <c r="AA503" s="146"/>
      <c r="AB503" s="146"/>
      <c r="AC503" s="142"/>
      <c r="AD503" s="142"/>
    </row>
    <row r="504" spans="1:30" ht="12.75" customHeight="1">
      <c r="A504" s="142"/>
      <c r="B504" s="142"/>
      <c r="C504" s="142"/>
      <c r="D504" s="142"/>
      <c r="E504" s="142"/>
      <c r="F504" s="142"/>
      <c r="G504" s="146"/>
      <c r="H504" s="146"/>
      <c r="I504" s="174"/>
      <c r="J504" s="146"/>
      <c r="K504" s="174"/>
      <c r="L504" s="175"/>
      <c r="M504" s="174"/>
      <c r="N504" s="175"/>
      <c r="O504" s="146"/>
      <c r="P504" s="146"/>
      <c r="Q504" s="146"/>
      <c r="R504" s="146"/>
      <c r="S504" s="146"/>
      <c r="T504" s="146"/>
      <c r="U504" s="146"/>
      <c r="V504" s="146"/>
      <c r="W504" s="146"/>
      <c r="X504" s="146"/>
      <c r="Y504" s="146"/>
      <c r="Z504" s="146"/>
      <c r="AA504" s="146"/>
      <c r="AB504" s="146"/>
      <c r="AC504" s="142"/>
      <c r="AD504" s="142"/>
    </row>
    <row r="505" spans="1:30" ht="12.75" customHeight="1">
      <c r="A505" s="142"/>
      <c r="B505" s="142"/>
      <c r="C505" s="142"/>
      <c r="D505" s="142"/>
      <c r="E505" s="142"/>
      <c r="F505" s="142"/>
      <c r="G505" s="146"/>
      <c r="H505" s="146"/>
      <c r="I505" s="174"/>
      <c r="J505" s="146"/>
      <c r="K505" s="174"/>
      <c r="L505" s="175"/>
      <c r="M505" s="174"/>
      <c r="N505" s="175"/>
      <c r="O505" s="146"/>
      <c r="P505" s="146"/>
      <c r="Q505" s="146"/>
      <c r="R505" s="146"/>
      <c r="S505" s="146"/>
      <c r="T505" s="146"/>
      <c r="U505" s="146"/>
      <c r="V505" s="146"/>
      <c r="W505" s="146"/>
      <c r="X505" s="146"/>
      <c r="Y505" s="146"/>
      <c r="Z505" s="146"/>
      <c r="AA505" s="146"/>
      <c r="AB505" s="146"/>
      <c r="AC505" s="142"/>
      <c r="AD505" s="142"/>
    </row>
    <row r="506" spans="1:30" ht="12.75" customHeight="1">
      <c r="A506" s="142"/>
      <c r="B506" s="142"/>
      <c r="C506" s="142"/>
      <c r="D506" s="142"/>
      <c r="E506" s="142"/>
      <c r="F506" s="142"/>
      <c r="G506" s="146"/>
      <c r="H506" s="146"/>
      <c r="I506" s="174"/>
      <c r="J506" s="146"/>
      <c r="K506" s="174"/>
      <c r="L506" s="175"/>
      <c r="M506" s="174"/>
      <c r="N506" s="175"/>
      <c r="O506" s="146"/>
      <c r="P506" s="146"/>
      <c r="Q506" s="146"/>
      <c r="R506" s="146"/>
      <c r="S506" s="146"/>
      <c r="T506" s="146"/>
      <c r="U506" s="146"/>
      <c r="V506" s="146"/>
      <c r="W506" s="146"/>
      <c r="X506" s="146"/>
      <c r="Y506" s="146"/>
      <c r="Z506" s="146"/>
      <c r="AA506" s="146"/>
      <c r="AB506" s="146"/>
      <c r="AC506" s="142"/>
      <c r="AD506" s="142"/>
    </row>
    <row r="507" spans="1:30" ht="12.75" customHeight="1">
      <c r="A507" s="142"/>
      <c r="B507" s="142"/>
      <c r="C507" s="142"/>
      <c r="D507" s="142"/>
      <c r="E507" s="142"/>
      <c r="F507" s="142"/>
      <c r="G507" s="146"/>
      <c r="H507" s="146"/>
      <c r="I507" s="174"/>
      <c r="J507" s="146"/>
      <c r="K507" s="174"/>
      <c r="L507" s="175"/>
      <c r="M507" s="174"/>
      <c r="N507" s="175"/>
      <c r="O507" s="146"/>
      <c r="P507" s="146"/>
      <c r="Q507" s="146"/>
      <c r="R507" s="146"/>
      <c r="S507" s="146"/>
      <c r="T507" s="146"/>
      <c r="U507" s="146"/>
      <c r="V507" s="146"/>
      <c r="W507" s="146"/>
      <c r="X507" s="146"/>
      <c r="Y507" s="146"/>
      <c r="Z507" s="146"/>
      <c r="AA507" s="146"/>
      <c r="AB507" s="146"/>
      <c r="AC507" s="142"/>
      <c r="AD507" s="142"/>
    </row>
    <row r="508" spans="1:30" ht="12.75" customHeight="1">
      <c r="A508" s="142"/>
      <c r="B508" s="142"/>
      <c r="C508" s="142"/>
      <c r="D508" s="142"/>
      <c r="E508" s="142"/>
      <c r="F508" s="142"/>
      <c r="G508" s="146"/>
      <c r="H508" s="146"/>
      <c r="I508" s="174"/>
      <c r="J508" s="146"/>
      <c r="K508" s="174"/>
      <c r="L508" s="175"/>
      <c r="M508" s="174"/>
      <c r="N508" s="175"/>
      <c r="O508" s="146"/>
      <c r="P508" s="146"/>
      <c r="Q508" s="146"/>
      <c r="R508" s="146"/>
      <c r="S508" s="146"/>
      <c r="T508" s="146"/>
      <c r="U508" s="146"/>
      <c r="V508" s="146"/>
      <c r="W508" s="146"/>
      <c r="X508" s="146"/>
      <c r="Y508" s="146"/>
      <c r="Z508" s="146"/>
      <c r="AA508" s="146"/>
      <c r="AB508" s="146"/>
      <c r="AC508" s="142"/>
      <c r="AD508" s="142"/>
    </row>
    <row r="509" spans="1:30" ht="12.75" customHeight="1">
      <c r="A509" s="142"/>
      <c r="B509" s="142"/>
      <c r="C509" s="142"/>
      <c r="D509" s="142"/>
      <c r="E509" s="142"/>
      <c r="F509" s="142"/>
      <c r="G509" s="146"/>
      <c r="H509" s="146"/>
      <c r="I509" s="174"/>
      <c r="J509" s="146"/>
      <c r="K509" s="174"/>
      <c r="L509" s="175"/>
      <c r="M509" s="174"/>
      <c r="N509" s="175"/>
      <c r="O509" s="146"/>
      <c r="P509" s="146"/>
      <c r="Q509" s="146"/>
      <c r="R509" s="146"/>
      <c r="S509" s="146"/>
      <c r="T509" s="146"/>
      <c r="U509" s="146"/>
      <c r="V509" s="146"/>
      <c r="W509" s="146"/>
      <c r="X509" s="146"/>
      <c r="Y509" s="146"/>
      <c r="Z509" s="146"/>
      <c r="AA509" s="146"/>
      <c r="AB509" s="146"/>
      <c r="AC509" s="142"/>
      <c r="AD509" s="142"/>
    </row>
    <row r="510" spans="1:30" ht="12.75" customHeight="1">
      <c r="A510" s="142"/>
      <c r="B510" s="142"/>
      <c r="C510" s="142"/>
      <c r="D510" s="142"/>
      <c r="E510" s="142"/>
      <c r="F510" s="142"/>
      <c r="G510" s="146"/>
      <c r="H510" s="146"/>
      <c r="I510" s="174"/>
      <c r="J510" s="146"/>
      <c r="K510" s="174"/>
      <c r="L510" s="175"/>
      <c r="M510" s="174"/>
      <c r="N510" s="175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  <c r="AA510" s="146"/>
      <c r="AB510" s="146"/>
      <c r="AC510" s="142"/>
      <c r="AD510" s="142"/>
    </row>
    <row r="511" spans="1:30" ht="12.75" customHeight="1">
      <c r="A511" s="142"/>
      <c r="B511" s="142"/>
      <c r="C511" s="142"/>
      <c r="D511" s="142"/>
      <c r="E511" s="142"/>
      <c r="F511" s="142"/>
      <c r="G511" s="146"/>
      <c r="H511" s="146"/>
      <c r="I511" s="174"/>
      <c r="J511" s="146"/>
      <c r="K511" s="174"/>
      <c r="L511" s="175"/>
      <c r="M511" s="174"/>
      <c r="N511" s="175"/>
      <c r="O511" s="146"/>
      <c r="P511" s="146"/>
      <c r="Q511" s="146"/>
      <c r="R511" s="146"/>
      <c r="S511" s="146"/>
      <c r="T511" s="146"/>
      <c r="U511" s="146"/>
      <c r="V511" s="146"/>
      <c r="W511" s="146"/>
      <c r="X511" s="146"/>
      <c r="Y511" s="146"/>
      <c r="Z511" s="146"/>
      <c r="AA511" s="146"/>
      <c r="AB511" s="146"/>
      <c r="AC511" s="142"/>
      <c r="AD511" s="142"/>
    </row>
    <row r="512" spans="1:30" ht="12.75" customHeight="1">
      <c r="A512" s="142"/>
      <c r="B512" s="142"/>
      <c r="C512" s="142"/>
      <c r="D512" s="142"/>
      <c r="E512" s="142"/>
      <c r="F512" s="142"/>
      <c r="G512" s="146"/>
      <c r="H512" s="146"/>
      <c r="I512" s="174"/>
      <c r="J512" s="146"/>
      <c r="K512" s="174"/>
      <c r="L512" s="175"/>
      <c r="M512" s="174"/>
      <c r="N512" s="175"/>
      <c r="O512" s="146"/>
      <c r="P512" s="146"/>
      <c r="Q512" s="146"/>
      <c r="R512" s="146"/>
      <c r="S512" s="146"/>
      <c r="T512" s="146"/>
      <c r="U512" s="146"/>
      <c r="V512" s="146"/>
      <c r="W512" s="146"/>
      <c r="X512" s="146"/>
      <c r="Y512" s="146"/>
      <c r="Z512" s="146"/>
      <c r="AA512" s="146"/>
      <c r="AB512" s="146"/>
      <c r="AC512" s="142"/>
      <c r="AD512" s="142"/>
    </row>
    <row r="513" spans="1:30" ht="12.75" customHeight="1">
      <c r="A513" s="142"/>
      <c r="B513" s="142"/>
      <c r="C513" s="142"/>
      <c r="D513" s="142"/>
      <c r="E513" s="142"/>
      <c r="F513" s="142"/>
      <c r="G513" s="146"/>
      <c r="H513" s="146"/>
      <c r="I513" s="174"/>
      <c r="J513" s="146"/>
      <c r="K513" s="174"/>
      <c r="L513" s="175"/>
      <c r="M513" s="174"/>
      <c r="N513" s="175"/>
      <c r="O513" s="146"/>
      <c r="P513" s="146"/>
      <c r="Q513" s="146"/>
      <c r="R513" s="146"/>
      <c r="S513" s="146"/>
      <c r="T513" s="146"/>
      <c r="U513" s="146"/>
      <c r="V513" s="146"/>
      <c r="W513" s="146"/>
      <c r="X513" s="146"/>
      <c r="Y513" s="146"/>
      <c r="Z513" s="146"/>
      <c r="AA513" s="146"/>
      <c r="AB513" s="146"/>
      <c r="AC513" s="142"/>
      <c r="AD513" s="142"/>
    </row>
    <row r="514" spans="1:30" ht="12.75" customHeight="1">
      <c r="A514" s="142"/>
      <c r="B514" s="142"/>
      <c r="C514" s="142"/>
      <c r="D514" s="142"/>
      <c r="E514" s="142"/>
      <c r="F514" s="142"/>
      <c r="G514" s="146"/>
      <c r="H514" s="146"/>
      <c r="I514" s="174"/>
      <c r="J514" s="146"/>
      <c r="K514" s="174"/>
      <c r="L514" s="175"/>
      <c r="M514" s="174"/>
      <c r="N514" s="175"/>
      <c r="O514" s="146"/>
      <c r="P514" s="146"/>
      <c r="Q514" s="146"/>
      <c r="R514" s="146"/>
      <c r="S514" s="146"/>
      <c r="T514" s="146"/>
      <c r="U514" s="146"/>
      <c r="V514" s="146"/>
      <c r="W514" s="146"/>
      <c r="X514" s="146"/>
      <c r="Y514" s="146"/>
      <c r="Z514" s="146"/>
      <c r="AA514" s="146"/>
      <c r="AB514" s="146"/>
      <c r="AC514" s="142"/>
      <c r="AD514" s="142"/>
    </row>
    <row r="515" spans="1:30" ht="12.75" customHeight="1">
      <c r="A515" s="142"/>
      <c r="B515" s="142"/>
      <c r="C515" s="142"/>
      <c r="D515" s="142"/>
      <c r="E515" s="142"/>
      <c r="F515" s="142"/>
      <c r="G515" s="146"/>
      <c r="H515" s="146"/>
      <c r="I515" s="174"/>
      <c r="J515" s="146"/>
      <c r="K515" s="174"/>
      <c r="L515" s="175"/>
      <c r="M515" s="174"/>
      <c r="N515" s="175"/>
      <c r="O515" s="146"/>
      <c r="P515" s="146"/>
      <c r="Q515" s="146"/>
      <c r="R515" s="146"/>
      <c r="S515" s="146"/>
      <c r="T515" s="146"/>
      <c r="U515" s="146"/>
      <c r="V515" s="146"/>
      <c r="W515" s="146"/>
      <c r="X515" s="146"/>
      <c r="Y515" s="146"/>
      <c r="Z515" s="146"/>
      <c r="AA515" s="146"/>
      <c r="AB515" s="146"/>
      <c r="AC515" s="142"/>
      <c r="AD515" s="142"/>
    </row>
    <row r="516" spans="1:30" ht="12.75" customHeight="1">
      <c r="A516" s="142"/>
      <c r="B516" s="142"/>
      <c r="C516" s="142"/>
      <c r="D516" s="142"/>
      <c r="E516" s="142"/>
      <c r="F516" s="142"/>
      <c r="G516" s="146"/>
      <c r="H516" s="146"/>
      <c r="I516" s="174"/>
      <c r="J516" s="146"/>
      <c r="K516" s="174"/>
      <c r="L516" s="175"/>
      <c r="M516" s="174"/>
      <c r="N516" s="175"/>
      <c r="O516" s="146"/>
      <c r="P516" s="146"/>
      <c r="Q516" s="146"/>
      <c r="R516" s="146"/>
      <c r="S516" s="146"/>
      <c r="T516" s="146"/>
      <c r="U516" s="146"/>
      <c r="V516" s="146"/>
      <c r="W516" s="146"/>
      <c r="X516" s="146"/>
      <c r="Y516" s="146"/>
      <c r="Z516" s="146"/>
      <c r="AA516" s="146"/>
      <c r="AB516" s="146"/>
      <c r="AC516" s="142"/>
      <c r="AD516" s="142"/>
    </row>
    <row r="517" spans="1:30" ht="12.75" customHeight="1">
      <c r="A517" s="142"/>
      <c r="B517" s="142"/>
      <c r="C517" s="142"/>
      <c r="D517" s="142"/>
      <c r="E517" s="142"/>
      <c r="F517" s="142"/>
      <c r="G517" s="146"/>
      <c r="H517" s="146"/>
      <c r="I517" s="174"/>
      <c r="J517" s="146"/>
      <c r="K517" s="174"/>
      <c r="L517" s="175"/>
      <c r="M517" s="174"/>
      <c r="N517" s="175"/>
      <c r="O517" s="146"/>
      <c r="P517" s="146"/>
      <c r="Q517" s="146"/>
      <c r="R517" s="146"/>
      <c r="S517" s="146"/>
      <c r="T517" s="146"/>
      <c r="U517" s="146"/>
      <c r="V517" s="146"/>
      <c r="W517" s="146"/>
      <c r="X517" s="146"/>
      <c r="Y517" s="146"/>
      <c r="Z517" s="146"/>
      <c r="AA517" s="146"/>
      <c r="AB517" s="146"/>
      <c r="AC517" s="142"/>
      <c r="AD517" s="142"/>
    </row>
    <row r="518" spans="1:30" ht="12.75" customHeight="1">
      <c r="A518" s="142"/>
      <c r="B518" s="142"/>
      <c r="C518" s="142"/>
      <c r="D518" s="142"/>
      <c r="E518" s="142"/>
      <c r="F518" s="142"/>
      <c r="G518" s="146"/>
      <c r="H518" s="146"/>
      <c r="I518" s="174"/>
      <c r="J518" s="146"/>
      <c r="K518" s="174"/>
      <c r="L518" s="175"/>
      <c r="M518" s="174"/>
      <c r="N518" s="175"/>
      <c r="O518" s="146"/>
      <c r="P518" s="146"/>
      <c r="Q518" s="146"/>
      <c r="R518" s="146"/>
      <c r="S518" s="146"/>
      <c r="T518" s="146"/>
      <c r="U518" s="146"/>
      <c r="V518" s="146"/>
      <c r="W518" s="146"/>
      <c r="X518" s="146"/>
      <c r="Y518" s="146"/>
      <c r="Z518" s="146"/>
      <c r="AA518" s="146"/>
      <c r="AB518" s="146"/>
      <c r="AC518" s="142"/>
      <c r="AD518" s="142"/>
    </row>
    <row r="519" spans="1:30" ht="12.75" customHeight="1">
      <c r="A519" s="142"/>
      <c r="B519" s="142"/>
      <c r="C519" s="142"/>
      <c r="D519" s="142"/>
      <c r="E519" s="142"/>
      <c r="F519" s="142"/>
      <c r="G519" s="146"/>
      <c r="H519" s="146"/>
      <c r="I519" s="174"/>
      <c r="J519" s="146"/>
      <c r="K519" s="174"/>
      <c r="L519" s="175"/>
      <c r="M519" s="174"/>
      <c r="N519" s="175"/>
      <c r="O519" s="146"/>
      <c r="P519" s="146"/>
      <c r="Q519" s="146"/>
      <c r="R519" s="146"/>
      <c r="S519" s="146"/>
      <c r="T519" s="146"/>
      <c r="U519" s="146"/>
      <c r="V519" s="146"/>
      <c r="W519" s="146"/>
      <c r="X519" s="146"/>
      <c r="Y519" s="146"/>
      <c r="Z519" s="146"/>
      <c r="AA519" s="146"/>
      <c r="AB519" s="146"/>
      <c r="AC519" s="142"/>
      <c r="AD519" s="142"/>
    </row>
    <row r="520" spans="1:30" ht="12.75" customHeight="1">
      <c r="A520" s="142"/>
      <c r="B520" s="142"/>
      <c r="C520" s="142"/>
      <c r="D520" s="142"/>
      <c r="E520" s="142"/>
      <c r="F520" s="142"/>
      <c r="G520" s="146"/>
      <c r="H520" s="146"/>
      <c r="I520" s="174"/>
      <c r="J520" s="146"/>
      <c r="K520" s="174"/>
      <c r="L520" s="175"/>
      <c r="M520" s="174"/>
      <c r="N520" s="175"/>
      <c r="O520" s="146"/>
      <c r="P520" s="146"/>
      <c r="Q520" s="146"/>
      <c r="R520" s="146"/>
      <c r="S520" s="146"/>
      <c r="T520" s="146"/>
      <c r="U520" s="146"/>
      <c r="V520" s="146"/>
      <c r="W520" s="146"/>
      <c r="X520" s="146"/>
      <c r="Y520" s="146"/>
      <c r="Z520" s="146"/>
      <c r="AA520" s="146"/>
      <c r="AB520" s="146"/>
      <c r="AC520" s="142"/>
      <c r="AD520" s="142"/>
    </row>
    <row r="521" spans="1:30" ht="12.75" customHeight="1">
      <c r="A521" s="142"/>
      <c r="B521" s="142"/>
      <c r="C521" s="142"/>
      <c r="D521" s="142"/>
      <c r="E521" s="142"/>
      <c r="F521" s="142"/>
      <c r="G521" s="146"/>
      <c r="H521" s="146"/>
      <c r="I521" s="174"/>
      <c r="J521" s="146"/>
      <c r="K521" s="174"/>
      <c r="L521" s="175"/>
      <c r="M521" s="174"/>
      <c r="N521" s="175"/>
      <c r="O521" s="146"/>
      <c r="P521" s="146"/>
      <c r="Q521" s="146"/>
      <c r="R521" s="146"/>
      <c r="S521" s="146"/>
      <c r="T521" s="146"/>
      <c r="U521" s="146"/>
      <c r="V521" s="146"/>
      <c r="W521" s="146"/>
      <c r="X521" s="146"/>
      <c r="Y521" s="146"/>
      <c r="Z521" s="146"/>
      <c r="AA521" s="146"/>
      <c r="AB521" s="146"/>
      <c r="AC521" s="142"/>
      <c r="AD521" s="142"/>
    </row>
    <row r="522" spans="1:30" ht="12.75" customHeight="1">
      <c r="A522" s="142"/>
      <c r="B522" s="142"/>
      <c r="C522" s="142"/>
      <c r="D522" s="142"/>
      <c r="E522" s="142"/>
      <c r="F522" s="142"/>
      <c r="G522" s="146"/>
      <c r="H522" s="146"/>
      <c r="I522" s="174"/>
      <c r="J522" s="146"/>
      <c r="K522" s="174"/>
      <c r="L522" s="175"/>
      <c r="M522" s="174"/>
      <c r="N522" s="175"/>
      <c r="O522" s="146"/>
      <c r="P522" s="146"/>
      <c r="Q522" s="146"/>
      <c r="R522" s="146"/>
      <c r="S522" s="146"/>
      <c r="T522" s="146"/>
      <c r="U522" s="146"/>
      <c r="V522" s="146"/>
      <c r="W522" s="146"/>
      <c r="X522" s="146"/>
      <c r="Y522" s="146"/>
      <c r="Z522" s="146"/>
      <c r="AA522" s="146"/>
      <c r="AB522" s="146"/>
      <c r="AC522" s="142"/>
      <c r="AD522" s="142"/>
    </row>
    <row r="523" spans="1:30" ht="12.75" customHeight="1">
      <c r="A523" s="142"/>
      <c r="B523" s="142"/>
      <c r="C523" s="142"/>
      <c r="D523" s="142"/>
      <c r="E523" s="142"/>
      <c r="F523" s="142"/>
      <c r="G523" s="146"/>
      <c r="H523" s="146"/>
      <c r="I523" s="174"/>
      <c r="J523" s="146"/>
      <c r="K523" s="174"/>
      <c r="L523" s="175"/>
      <c r="M523" s="174"/>
      <c r="N523" s="175"/>
      <c r="O523" s="146"/>
      <c r="P523" s="146"/>
      <c r="Q523" s="146"/>
      <c r="R523" s="146"/>
      <c r="S523" s="146"/>
      <c r="T523" s="146"/>
      <c r="U523" s="146"/>
      <c r="V523" s="146"/>
      <c r="W523" s="146"/>
      <c r="X523" s="146"/>
      <c r="Y523" s="146"/>
      <c r="Z523" s="146"/>
      <c r="AA523" s="146"/>
      <c r="AB523" s="146"/>
      <c r="AC523" s="142"/>
      <c r="AD523" s="142"/>
    </row>
    <row r="524" spans="1:30" ht="12.75" customHeight="1">
      <c r="A524" s="142"/>
      <c r="B524" s="142"/>
      <c r="C524" s="142"/>
      <c r="D524" s="142"/>
      <c r="E524" s="142"/>
      <c r="F524" s="142"/>
      <c r="G524" s="146"/>
      <c r="H524" s="146"/>
      <c r="I524" s="174"/>
      <c r="J524" s="146"/>
      <c r="K524" s="174"/>
      <c r="L524" s="175"/>
      <c r="M524" s="174"/>
      <c r="N524" s="175"/>
      <c r="O524" s="146"/>
      <c r="P524" s="146"/>
      <c r="Q524" s="146"/>
      <c r="R524" s="146"/>
      <c r="S524" s="146"/>
      <c r="T524" s="146"/>
      <c r="U524" s="146"/>
      <c r="V524" s="146"/>
      <c r="W524" s="146"/>
      <c r="X524" s="146"/>
      <c r="Y524" s="146"/>
      <c r="Z524" s="146"/>
      <c r="AA524" s="146"/>
      <c r="AB524" s="146"/>
      <c r="AC524" s="142"/>
      <c r="AD524" s="142"/>
    </row>
    <row r="525" spans="1:30" ht="12.75" customHeight="1">
      <c r="A525" s="142"/>
      <c r="B525" s="142"/>
      <c r="C525" s="142"/>
      <c r="D525" s="142"/>
      <c r="E525" s="142"/>
      <c r="F525" s="142"/>
      <c r="G525" s="146"/>
      <c r="H525" s="146"/>
      <c r="I525" s="174"/>
      <c r="J525" s="146"/>
      <c r="K525" s="174"/>
      <c r="L525" s="175"/>
      <c r="M525" s="174"/>
      <c r="N525" s="175"/>
      <c r="O525" s="146"/>
      <c r="P525" s="146"/>
      <c r="Q525" s="146"/>
      <c r="R525" s="146"/>
      <c r="S525" s="146"/>
      <c r="T525" s="146"/>
      <c r="U525" s="146"/>
      <c r="V525" s="146"/>
      <c r="W525" s="146"/>
      <c r="X525" s="146"/>
      <c r="Y525" s="146"/>
      <c r="Z525" s="146"/>
      <c r="AA525" s="146"/>
      <c r="AB525" s="146"/>
      <c r="AC525" s="142"/>
      <c r="AD525" s="142"/>
    </row>
    <row r="526" spans="1:30" ht="12.75" customHeight="1">
      <c r="A526" s="142"/>
      <c r="B526" s="142"/>
      <c r="C526" s="142"/>
      <c r="D526" s="142"/>
      <c r="E526" s="142"/>
      <c r="F526" s="142"/>
      <c r="G526" s="146"/>
      <c r="H526" s="146"/>
      <c r="I526" s="174"/>
      <c r="J526" s="146"/>
      <c r="K526" s="174"/>
      <c r="L526" s="175"/>
      <c r="M526" s="174"/>
      <c r="N526" s="175"/>
      <c r="O526" s="146"/>
      <c r="P526" s="146"/>
      <c r="Q526" s="146"/>
      <c r="R526" s="146"/>
      <c r="S526" s="146"/>
      <c r="T526" s="146"/>
      <c r="U526" s="146"/>
      <c r="V526" s="146"/>
      <c r="W526" s="146"/>
      <c r="X526" s="146"/>
      <c r="Y526" s="146"/>
      <c r="Z526" s="146"/>
      <c r="AA526" s="146"/>
      <c r="AB526" s="146"/>
      <c r="AC526" s="142"/>
      <c r="AD526" s="142"/>
    </row>
    <row r="527" spans="1:30" ht="12.75" customHeight="1">
      <c r="A527" s="142"/>
      <c r="B527" s="142"/>
      <c r="C527" s="142"/>
      <c r="D527" s="142"/>
      <c r="E527" s="142"/>
      <c r="F527" s="142"/>
      <c r="G527" s="146"/>
      <c r="H527" s="146"/>
      <c r="I527" s="174"/>
      <c r="J527" s="146"/>
      <c r="K527" s="174"/>
      <c r="L527" s="175"/>
      <c r="M527" s="174"/>
      <c r="N527" s="175"/>
      <c r="O527" s="146"/>
      <c r="P527" s="146"/>
      <c r="Q527" s="146"/>
      <c r="R527" s="146"/>
      <c r="S527" s="146"/>
      <c r="T527" s="146"/>
      <c r="U527" s="146"/>
      <c r="V527" s="146"/>
      <c r="W527" s="146"/>
      <c r="X527" s="146"/>
      <c r="Y527" s="146"/>
      <c r="Z527" s="146"/>
      <c r="AA527" s="146"/>
      <c r="AB527" s="146"/>
      <c r="AC527" s="142"/>
      <c r="AD527" s="142"/>
    </row>
    <row r="528" spans="1:30" ht="12.75" customHeight="1">
      <c r="A528" s="142"/>
      <c r="B528" s="142"/>
      <c r="C528" s="142"/>
      <c r="D528" s="142"/>
      <c r="E528" s="142"/>
      <c r="F528" s="142"/>
      <c r="G528" s="146"/>
      <c r="H528" s="146"/>
      <c r="I528" s="174"/>
      <c r="J528" s="146"/>
      <c r="K528" s="174"/>
      <c r="L528" s="175"/>
      <c r="M528" s="174"/>
      <c r="N528" s="175"/>
      <c r="O528" s="146"/>
      <c r="P528" s="146"/>
      <c r="Q528" s="146"/>
      <c r="R528" s="146"/>
      <c r="S528" s="146"/>
      <c r="T528" s="146"/>
      <c r="U528" s="146"/>
      <c r="V528" s="146"/>
      <c r="W528" s="146"/>
      <c r="X528" s="146"/>
      <c r="Y528" s="146"/>
      <c r="Z528" s="146"/>
      <c r="AA528" s="146"/>
      <c r="AB528" s="146"/>
      <c r="AC528" s="142"/>
      <c r="AD528" s="142"/>
    </row>
    <row r="529" spans="1:30" ht="12.75" customHeight="1">
      <c r="A529" s="142"/>
      <c r="B529" s="142"/>
      <c r="C529" s="142"/>
      <c r="D529" s="142"/>
      <c r="E529" s="142"/>
      <c r="F529" s="142"/>
      <c r="G529" s="146"/>
      <c r="H529" s="146"/>
      <c r="I529" s="174"/>
      <c r="J529" s="146"/>
      <c r="K529" s="174"/>
      <c r="L529" s="175"/>
      <c r="M529" s="174"/>
      <c r="N529" s="175"/>
      <c r="O529" s="146"/>
      <c r="P529" s="146"/>
      <c r="Q529" s="146"/>
      <c r="R529" s="146"/>
      <c r="S529" s="146"/>
      <c r="T529" s="146"/>
      <c r="U529" s="146"/>
      <c r="V529" s="146"/>
      <c r="W529" s="146"/>
      <c r="X529" s="146"/>
      <c r="Y529" s="146"/>
      <c r="Z529" s="146"/>
      <c r="AA529" s="146"/>
      <c r="AB529" s="146"/>
      <c r="AC529" s="142"/>
      <c r="AD529" s="142"/>
    </row>
    <row r="530" spans="1:30" ht="12.75" customHeight="1">
      <c r="A530" s="142"/>
      <c r="B530" s="142"/>
      <c r="C530" s="142"/>
      <c r="D530" s="142"/>
      <c r="E530" s="142"/>
      <c r="F530" s="142"/>
      <c r="G530" s="146"/>
      <c r="H530" s="146"/>
      <c r="I530" s="174"/>
      <c r="J530" s="146"/>
      <c r="K530" s="174"/>
      <c r="L530" s="175"/>
      <c r="M530" s="174"/>
      <c r="N530" s="175"/>
      <c r="O530" s="146"/>
      <c r="P530" s="146"/>
      <c r="Q530" s="146"/>
      <c r="R530" s="146"/>
      <c r="S530" s="146"/>
      <c r="T530" s="146"/>
      <c r="U530" s="146"/>
      <c r="V530" s="146"/>
      <c r="W530" s="146"/>
      <c r="X530" s="146"/>
      <c r="Y530" s="146"/>
      <c r="Z530" s="146"/>
      <c r="AA530" s="146"/>
      <c r="AB530" s="146"/>
      <c r="AC530" s="142"/>
      <c r="AD530" s="142"/>
    </row>
    <row r="531" spans="1:30" ht="12.75" customHeight="1">
      <c r="A531" s="142"/>
      <c r="B531" s="142"/>
      <c r="C531" s="142"/>
      <c r="D531" s="142"/>
      <c r="E531" s="142"/>
      <c r="F531" s="142"/>
      <c r="G531" s="146"/>
      <c r="H531" s="146"/>
      <c r="I531" s="174"/>
      <c r="J531" s="146"/>
      <c r="K531" s="174"/>
      <c r="L531" s="175"/>
      <c r="M531" s="174"/>
      <c r="N531" s="175"/>
      <c r="O531" s="146"/>
      <c r="P531" s="146"/>
      <c r="Q531" s="146"/>
      <c r="R531" s="146"/>
      <c r="S531" s="146"/>
      <c r="T531" s="146"/>
      <c r="U531" s="146"/>
      <c r="V531" s="146"/>
      <c r="W531" s="146"/>
      <c r="X531" s="146"/>
      <c r="Y531" s="146"/>
      <c r="Z531" s="146"/>
      <c r="AA531" s="146"/>
      <c r="AB531" s="146"/>
      <c r="AC531" s="142"/>
      <c r="AD531" s="142"/>
    </row>
    <row r="532" spans="1:30" ht="12.75" customHeight="1">
      <c r="A532" s="142"/>
      <c r="B532" s="142"/>
      <c r="C532" s="142"/>
      <c r="D532" s="142"/>
      <c r="E532" s="142"/>
      <c r="F532" s="142"/>
      <c r="G532" s="146"/>
      <c r="H532" s="146"/>
      <c r="I532" s="174"/>
      <c r="J532" s="146"/>
      <c r="K532" s="174"/>
      <c r="L532" s="175"/>
      <c r="M532" s="174"/>
      <c r="N532" s="175"/>
      <c r="O532" s="146"/>
      <c r="P532" s="146"/>
      <c r="Q532" s="146"/>
      <c r="R532" s="146"/>
      <c r="S532" s="146"/>
      <c r="T532" s="146"/>
      <c r="U532" s="146"/>
      <c r="V532" s="146"/>
      <c r="W532" s="146"/>
      <c r="X532" s="146"/>
      <c r="Y532" s="146"/>
      <c r="Z532" s="146"/>
      <c r="AA532" s="146"/>
      <c r="AB532" s="146"/>
      <c r="AC532" s="142"/>
      <c r="AD532" s="142"/>
    </row>
    <row r="533" spans="1:30" ht="12.75" customHeight="1">
      <c r="A533" s="142"/>
      <c r="B533" s="142"/>
      <c r="C533" s="142"/>
      <c r="D533" s="142"/>
      <c r="E533" s="142"/>
      <c r="F533" s="142"/>
      <c r="G533" s="146"/>
      <c r="H533" s="146"/>
      <c r="I533" s="174"/>
      <c r="J533" s="146"/>
      <c r="K533" s="174"/>
      <c r="L533" s="175"/>
      <c r="M533" s="174"/>
      <c r="N533" s="175"/>
      <c r="O533" s="146"/>
      <c r="P533" s="146"/>
      <c r="Q533" s="146"/>
      <c r="R533" s="146"/>
      <c r="S533" s="146"/>
      <c r="T533" s="146"/>
      <c r="U533" s="146"/>
      <c r="V533" s="146"/>
      <c r="W533" s="146"/>
      <c r="X533" s="146"/>
      <c r="Y533" s="146"/>
      <c r="Z533" s="146"/>
      <c r="AA533" s="146"/>
      <c r="AB533" s="146"/>
      <c r="AC533" s="142"/>
      <c r="AD533" s="142"/>
    </row>
    <row r="534" spans="1:30" ht="12.75" customHeight="1">
      <c r="A534" s="142"/>
      <c r="B534" s="142"/>
      <c r="C534" s="142"/>
      <c r="D534" s="142"/>
      <c r="E534" s="142"/>
      <c r="F534" s="142"/>
      <c r="G534" s="146"/>
      <c r="H534" s="146"/>
      <c r="I534" s="174"/>
      <c r="J534" s="146"/>
      <c r="K534" s="174"/>
      <c r="L534" s="175"/>
      <c r="M534" s="174"/>
      <c r="N534" s="175"/>
      <c r="O534" s="146"/>
      <c r="P534" s="146"/>
      <c r="Q534" s="146"/>
      <c r="R534" s="146"/>
      <c r="S534" s="146"/>
      <c r="T534" s="146"/>
      <c r="U534" s="146"/>
      <c r="V534" s="146"/>
      <c r="W534" s="146"/>
      <c r="X534" s="146"/>
      <c r="Y534" s="146"/>
      <c r="Z534" s="146"/>
      <c r="AA534" s="146"/>
      <c r="AB534" s="146"/>
      <c r="AC534" s="142"/>
      <c r="AD534" s="142"/>
    </row>
    <row r="535" spans="1:30" ht="12.75" customHeight="1">
      <c r="A535" s="142"/>
      <c r="B535" s="142"/>
      <c r="C535" s="142"/>
      <c r="D535" s="142"/>
      <c r="E535" s="142"/>
      <c r="F535" s="142"/>
      <c r="G535" s="146"/>
      <c r="H535" s="146"/>
      <c r="I535" s="174"/>
      <c r="J535" s="146"/>
      <c r="K535" s="174"/>
      <c r="L535" s="175"/>
      <c r="M535" s="174"/>
      <c r="N535" s="175"/>
      <c r="O535" s="146"/>
      <c r="P535" s="146"/>
      <c r="Q535" s="146"/>
      <c r="R535" s="146"/>
      <c r="S535" s="146"/>
      <c r="T535" s="146"/>
      <c r="U535" s="146"/>
      <c r="V535" s="146"/>
      <c r="W535" s="146"/>
      <c r="X535" s="146"/>
      <c r="Y535" s="146"/>
      <c r="Z535" s="146"/>
      <c r="AA535" s="146"/>
      <c r="AB535" s="146"/>
      <c r="AC535" s="142"/>
      <c r="AD535" s="142"/>
    </row>
    <row r="536" spans="1:30" ht="12.75" customHeight="1">
      <c r="A536" s="142"/>
      <c r="B536" s="142"/>
      <c r="C536" s="142"/>
      <c r="D536" s="142"/>
      <c r="E536" s="142"/>
      <c r="F536" s="142"/>
      <c r="G536" s="146"/>
      <c r="H536" s="146"/>
      <c r="I536" s="174"/>
      <c r="J536" s="146"/>
      <c r="K536" s="174"/>
      <c r="L536" s="175"/>
      <c r="M536" s="174"/>
      <c r="N536" s="175"/>
      <c r="O536" s="146"/>
      <c r="P536" s="146"/>
      <c r="Q536" s="146"/>
      <c r="R536" s="146"/>
      <c r="S536" s="146"/>
      <c r="T536" s="146"/>
      <c r="U536" s="146"/>
      <c r="V536" s="146"/>
      <c r="W536" s="146"/>
      <c r="X536" s="146"/>
      <c r="Y536" s="146"/>
      <c r="Z536" s="146"/>
      <c r="AA536" s="146"/>
      <c r="AB536" s="146"/>
      <c r="AC536" s="142"/>
      <c r="AD536" s="142"/>
    </row>
    <row r="537" spans="1:30" ht="12.75" customHeight="1">
      <c r="A537" s="142"/>
      <c r="B537" s="142"/>
      <c r="C537" s="142"/>
      <c r="D537" s="142"/>
      <c r="E537" s="142"/>
      <c r="F537" s="142"/>
      <c r="G537" s="146"/>
      <c r="H537" s="146"/>
      <c r="I537" s="174"/>
      <c r="J537" s="146"/>
      <c r="K537" s="174"/>
      <c r="L537" s="175"/>
      <c r="M537" s="174"/>
      <c r="N537" s="175"/>
      <c r="O537" s="146"/>
      <c r="P537" s="146"/>
      <c r="Q537" s="146"/>
      <c r="R537" s="146"/>
      <c r="S537" s="146"/>
      <c r="T537" s="146"/>
      <c r="U537" s="146"/>
      <c r="V537" s="146"/>
      <c r="W537" s="146"/>
      <c r="X537" s="146"/>
      <c r="Y537" s="146"/>
      <c r="Z537" s="146"/>
      <c r="AA537" s="146"/>
      <c r="AB537" s="146"/>
      <c r="AC537" s="142"/>
      <c r="AD537" s="142"/>
    </row>
    <row r="538" spans="1:30" ht="12.75" customHeight="1">
      <c r="A538" s="142"/>
      <c r="B538" s="142"/>
      <c r="C538" s="142"/>
      <c r="D538" s="142"/>
      <c r="E538" s="142"/>
      <c r="F538" s="142"/>
      <c r="G538" s="146"/>
      <c r="H538" s="146"/>
      <c r="I538" s="174"/>
      <c r="J538" s="146"/>
      <c r="K538" s="174"/>
      <c r="L538" s="175"/>
      <c r="M538" s="174"/>
      <c r="N538" s="175"/>
      <c r="O538" s="146"/>
      <c r="P538" s="146"/>
      <c r="Q538" s="146"/>
      <c r="R538" s="146"/>
      <c r="S538" s="146"/>
      <c r="T538" s="146"/>
      <c r="U538" s="146"/>
      <c r="V538" s="146"/>
      <c r="W538" s="146"/>
      <c r="X538" s="146"/>
      <c r="Y538" s="146"/>
      <c r="Z538" s="146"/>
      <c r="AA538" s="146"/>
      <c r="AB538" s="146"/>
      <c r="AC538" s="142"/>
      <c r="AD538" s="142"/>
    </row>
    <row r="539" spans="1:30" ht="12.75" customHeight="1">
      <c r="A539" s="142"/>
      <c r="B539" s="142"/>
      <c r="C539" s="142"/>
      <c r="D539" s="142"/>
      <c r="E539" s="142"/>
      <c r="F539" s="142"/>
      <c r="G539" s="146"/>
      <c r="H539" s="146"/>
      <c r="I539" s="174"/>
      <c r="J539" s="146"/>
      <c r="K539" s="174"/>
      <c r="L539" s="175"/>
      <c r="M539" s="174"/>
      <c r="N539" s="175"/>
      <c r="O539" s="146"/>
      <c r="P539" s="146"/>
      <c r="Q539" s="146"/>
      <c r="R539" s="146"/>
      <c r="S539" s="146"/>
      <c r="T539" s="146"/>
      <c r="U539" s="146"/>
      <c r="V539" s="146"/>
      <c r="W539" s="146"/>
      <c r="X539" s="146"/>
      <c r="Y539" s="146"/>
      <c r="Z539" s="146"/>
      <c r="AA539" s="146"/>
      <c r="AB539" s="146"/>
      <c r="AC539" s="142"/>
      <c r="AD539" s="142"/>
    </row>
    <row r="540" spans="1:30" ht="12.75" customHeight="1">
      <c r="A540" s="142"/>
      <c r="B540" s="142"/>
      <c r="C540" s="142"/>
      <c r="D540" s="142"/>
      <c r="E540" s="142"/>
      <c r="F540" s="142"/>
      <c r="G540" s="146"/>
      <c r="H540" s="146"/>
      <c r="I540" s="174"/>
      <c r="J540" s="146"/>
      <c r="K540" s="174"/>
      <c r="L540" s="175"/>
      <c r="M540" s="174"/>
      <c r="N540" s="175"/>
      <c r="O540" s="146"/>
      <c r="P540" s="146"/>
      <c r="Q540" s="146"/>
      <c r="R540" s="146"/>
      <c r="S540" s="146"/>
      <c r="T540" s="146"/>
      <c r="U540" s="146"/>
      <c r="V540" s="146"/>
      <c r="W540" s="146"/>
      <c r="X540" s="146"/>
      <c r="Y540" s="146"/>
      <c r="Z540" s="146"/>
      <c r="AA540" s="146"/>
      <c r="AB540" s="146"/>
      <c r="AC540" s="142"/>
      <c r="AD540" s="142"/>
    </row>
    <row r="541" spans="1:30" ht="12.75" customHeight="1">
      <c r="A541" s="142"/>
      <c r="B541" s="142"/>
      <c r="C541" s="142"/>
      <c r="D541" s="142"/>
      <c r="E541" s="142"/>
      <c r="F541" s="142"/>
      <c r="G541" s="146"/>
      <c r="H541" s="146"/>
      <c r="I541" s="174"/>
      <c r="J541" s="146"/>
      <c r="K541" s="174"/>
      <c r="L541" s="175"/>
      <c r="M541" s="174"/>
      <c r="N541" s="175"/>
      <c r="O541" s="146"/>
      <c r="P541" s="146"/>
      <c r="Q541" s="146"/>
      <c r="R541" s="146"/>
      <c r="S541" s="146"/>
      <c r="T541" s="146"/>
      <c r="U541" s="146"/>
      <c r="V541" s="146"/>
      <c r="W541" s="146"/>
      <c r="X541" s="146"/>
      <c r="Y541" s="146"/>
      <c r="Z541" s="146"/>
      <c r="AA541" s="146"/>
      <c r="AB541" s="146"/>
      <c r="AC541" s="142"/>
      <c r="AD541" s="142"/>
    </row>
    <row r="542" spans="1:30" ht="12.75" customHeight="1">
      <c r="A542" s="142"/>
      <c r="B542" s="142"/>
      <c r="C542" s="142"/>
      <c r="D542" s="142"/>
      <c r="E542" s="142"/>
      <c r="F542" s="142"/>
      <c r="G542" s="146"/>
      <c r="H542" s="146"/>
      <c r="I542" s="174"/>
      <c r="J542" s="146"/>
      <c r="K542" s="174"/>
      <c r="L542" s="175"/>
      <c r="M542" s="174"/>
      <c r="N542" s="175"/>
      <c r="O542" s="146"/>
      <c r="P542" s="146"/>
      <c r="Q542" s="146"/>
      <c r="R542" s="146"/>
      <c r="S542" s="146"/>
      <c r="T542" s="146"/>
      <c r="U542" s="146"/>
      <c r="V542" s="146"/>
      <c r="W542" s="146"/>
      <c r="X542" s="146"/>
      <c r="Y542" s="146"/>
      <c r="Z542" s="146"/>
      <c r="AA542" s="146"/>
      <c r="AB542" s="146"/>
      <c r="AC542" s="142"/>
      <c r="AD542" s="142"/>
    </row>
    <row r="543" spans="1:30" ht="12.75" customHeight="1">
      <c r="A543" s="142"/>
      <c r="B543" s="142"/>
      <c r="C543" s="142"/>
      <c r="D543" s="142"/>
      <c r="E543" s="142"/>
      <c r="F543" s="142"/>
      <c r="G543" s="146"/>
      <c r="H543" s="146"/>
      <c r="I543" s="174"/>
      <c r="J543" s="146"/>
      <c r="K543" s="174"/>
      <c r="L543" s="175"/>
      <c r="M543" s="174"/>
      <c r="N543" s="175"/>
      <c r="O543" s="146"/>
      <c r="P543" s="146"/>
      <c r="Q543" s="146"/>
      <c r="R543" s="146"/>
      <c r="S543" s="146"/>
      <c r="T543" s="146"/>
      <c r="U543" s="146"/>
      <c r="V543" s="146"/>
      <c r="W543" s="146"/>
      <c r="X543" s="146"/>
      <c r="Y543" s="146"/>
      <c r="Z543" s="146"/>
      <c r="AA543" s="146"/>
      <c r="AB543" s="146"/>
      <c r="AC543" s="142"/>
      <c r="AD543" s="142"/>
    </row>
    <row r="544" spans="1:30" ht="12.75" customHeight="1">
      <c r="A544" s="142"/>
      <c r="B544" s="142"/>
      <c r="C544" s="142"/>
      <c r="D544" s="142"/>
      <c r="E544" s="142"/>
      <c r="F544" s="142"/>
      <c r="G544" s="146"/>
      <c r="H544" s="146"/>
      <c r="I544" s="174"/>
      <c r="J544" s="146"/>
      <c r="K544" s="174"/>
      <c r="L544" s="175"/>
      <c r="M544" s="174"/>
      <c r="N544" s="175"/>
      <c r="O544" s="146"/>
      <c r="P544" s="146"/>
      <c r="Q544" s="146"/>
      <c r="R544" s="146"/>
      <c r="S544" s="146"/>
      <c r="T544" s="146"/>
      <c r="U544" s="146"/>
      <c r="V544" s="146"/>
      <c r="W544" s="146"/>
      <c r="X544" s="146"/>
      <c r="Y544" s="146"/>
      <c r="Z544" s="146"/>
      <c r="AA544" s="146"/>
      <c r="AB544" s="146"/>
      <c r="AC544" s="142"/>
      <c r="AD544" s="142"/>
    </row>
    <row r="545" spans="1:30" ht="12.75" customHeight="1">
      <c r="A545" s="142"/>
      <c r="B545" s="142"/>
      <c r="C545" s="142"/>
      <c r="D545" s="142"/>
      <c r="E545" s="142"/>
      <c r="F545" s="142"/>
      <c r="G545" s="146"/>
      <c r="H545" s="146"/>
      <c r="I545" s="174"/>
      <c r="J545" s="146"/>
      <c r="K545" s="174"/>
      <c r="L545" s="175"/>
      <c r="M545" s="174"/>
      <c r="N545" s="175"/>
      <c r="O545" s="146"/>
      <c r="P545" s="146"/>
      <c r="Q545" s="146"/>
      <c r="R545" s="146"/>
      <c r="S545" s="146"/>
      <c r="T545" s="146"/>
      <c r="U545" s="146"/>
      <c r="V545" s="146"/>
      <c r="W545" s="146"/>
      <c r="X545" s="146"/>
      <c r="Y545" s="146"/>
      <c r="Z545" s="146"/>
      <c r="AA545" s="146"/>
      <c r="AB545" s="146"/>
      <c r="AC545" s="142"/>
      <c r="AD545" s="142"/>
    </row>
    <row r="546" spans="1:30" ht="12.75" customHeight="1">
      <c r="A546" s="142"/>
      <c r="B546" s="142"/>
      <c r="C546" s="142"/>
      <c r="D546" s="142"/>
      <c r="E546" s="142"/>
      <c r="F546" s="142"/>
      <c r="G546" s="146"/>
      <c r="H546" s="146"/>
      <c r="I546" s="174"/>
      <c r="J546" s="146"/>
      <c r="K546" s="174"/>
      <c r="L546" s="175"/>
      <c r="M546" s="174"/>
      <c r="N546" s="175"/>
      <c r="O546" s="146"/>
      <c r="P546" s="146"/>
      <c r="Q546" s="146"/>
      <c r="R546" s="146"/>
      <c r="S546" s="146"/>
      <c r="T546" s="146"/>
      <c r="U546" s="146"/>
      <c r="V546" s="146"/>
      <c r="W546" s="146"/>
      <c r="X546" s="146"/>
      <c r="Y546" s="146"/>
      <c r="Z546" s="146"/>
      <c r="AA546" s="146"/>
      <c r="AB546" s="146"/>
      <c r="AC546" s="142"/>
      <c r="AD546" s="142"/>
    </row>
    <row r="547" spans="1:30" ht="12.75" customHeight="1">
      <c r="A547" s="142"/>
      <c r="B547" s="142"/>
      <c r="C547" s="142"/>
      <c r="D547" s="142"/>
      <c r="E547" s="142"/>
      <c r="F547" s="142"/>
      <c r="G547" s="146"/>
      <c r="H547" s="146"/>
      <c r="I547" s="174"/>
      <c r="J547" s="146"/>
      <c r="K547" s="174"/>
      <c r="L547" s="175"/>
      <c r="M547" s="174"/>
      <c r="N547" s="175"/>
      <c r="O547" s="146"/>
      <c r="P547" s="146"/>
      <c r="Q547" s="146"/>
      <c r="R547" s="146"/>
      <c r="S547" s="146"/>
      <c r="T547" s="146"/>
      <c r="U547" s="146"/>
      <c r="V547" s="146"/>
      <c r="W547" s="146"/>
      <c r="X547" s="146"/>
      <c r="Y547" s="146"/>
      <c r="Z547" s="146"/>
      <c r="AA547" s="146"/>
      <c r="AB547" s="146"/>
      <c r="AC547" s="142"/>
      <c r="AD547" s="142"/>
    </row>
    <row r="548" spans="1:30" ht="12.75" customHeight="1">
      <c r="A548" s="142"/>
      <c r="B548" s="142"/>
      <c r="C548" s="142"/>
      <c r="D548" s="142"/>
      <c r="E548" s="142"/>
      <c r="F548" s="142"/>
      <c r="G548" s="146"/>
      <c r="H548" s="146"/>
      <c r="I548" s="174"/>
      <c r="J548" s="146"/>
      <c r="K548" s="174"/>
      <c r="L548" s="175"/>
      <c r="M548" s="174"/>
      <c r="N548" s="175"/>
      <c r="O548" s="146"/>
      <c r="P548" s="146"/>
      <c r="Q548" s="146"/>
      <c r="R548" s="146"/>
      <c r="S548" s="146"/>
      <c r="T548" s="146"/>
      <c r="U548" s="146"/>
      <c r="V548" s="146"/>
      <c r="W548" s="146"/>
      <c r="X548" s="146"/>
      <c r="Y548" s="146"/>
      <c r="Z548" s="146"/>
      <c r="AA548" s="146"/>
      <c r="AB548" s="146"/>
      <c r="AC548" s="142"/>
      <c r="AD548" s="142"/>
    </row>
    <row r="549" spans="1:30" ht="12.75" customHeight="1">
      <c r="A549" s="142"/>
      <c r="B549" s="142"/>
      <c r="C549" s="142"/>
      <c r="D549" s="142"/>
      <c r="E549" s="142"/>
      <c r="F549" s="142"/>
      <c r="G549" s="146"/>
      <c r="H549" s="146"/>
      <c r="I549" s="174"/>
      <c r="J549" s="146"/>
      <c r="K549" s="174"/>
      <c r="L549" s="175"/>
      <c r="M549" s="174"/>
      <c r="N549" s="175"/>
      <c r="O549" s="146"/>
      <c r="P549" s="146"/>
      <c r="Q549" s="146"/>
      <c r="R549" s="146"/>
      <c r="S549" s="146"/>
      <c r="T549" s="146"/>
      <c r="U549" s="146"/>
      <c r="V549" s="146"/>
      <c r="W549" s="146"/>
      <c r="X549" s="146"/>
      <c r="Y549" s="146"/>
      <c r="Z549" s="146"/>
      <c r="AA549" s="146"/>
      <c r="AB549" s="146"/>
      <c r="AC549" s="142"/>
      <c r="AD549" s="142"/>
    </row>
    <row r="550" spans="1:30" ht="12.75" customHeight="1">
      <c r="A550" s="142"/>
      <c r="B550" s="142"/>
      <c r="C550" s="142"/>
      <c r="D550" s="142"/>
      <c r="E550" s="142"/>
      <c r="F550" s="142"/>
      <c r="G550" s="146"/>
      <c r="H550" s="146"/>
      <c r="I550" s="174"/>
      <c r="J550" s="146"/>
      <c r="K550" s="174"/>
      <c r="L550" s="175"/>
      <c r="M550" s="174"/>
      <c r="N550" s="175"/>
      <c r="O550" s="146"/>
      <c r="P550" s="146"/>
      <c r="Q550" s="146"/>
      <c r="R550" s="146"/>
      <c r="S550" s="146"/>
      <c r="T550" s="146"/>
      <c r="U550" s="146"/>
      <c r="V550" s="146"/>
      <c r="W550" s="146"/>
      <c r="X550" s="146"/>
      <c r="Y550" s="146"/>
      <c r="Z550" s="146"/>
      <c r="AA550" s="146"/>
      <c r="AB550" s="146"/>
      <c r="AC550" s="142"/>
      <c r="AD550" s="142"/>
    </row>
    <row r="551" spans="1:30" ht="12.75" customHeight="1">
      <c r="A551" s="142"/>
      <c r="B551" s="142"/>
      <c r="C551" s="142"/>
      <c r="D551" s="142"/>
      <c r="E551" s="142"/>
      <c r="F551" s="142"/>
      <c r="G551" s="146"/>
      <c r="H551" s="146"/>
      <c r="I551" s="174"/>
      <c r="J551" s="146"/>
      <c r="K551" s="174"/>
      <c r="L551" s="175"/>
      <c r="M551" s="174"/>
      <c r="N551" s="175"/>
      <c r="O551" s="146"/>
      <c r="P551" s="146"/>
      <c r="Q551" s="146"/>
      <c r="R551" s="146"/>
      <c r="S551" s="146"/>
      <c r="T551" s="146"/>
      <c r="U551" s="146"/>
      <c r="V551" s="146"/>
      <c r="W551" s="146"/>
      <c r="X551" s="146"/>
      <c r="Y551" s="146"/>
      <c r="Z551" s="146"/>
      <c r="AA551" s="146"/>
      <c r="AB551" s="146"/>
      <c r="AC551" s="142"/>
      <c r="AD551" s="142"/>
    </row>
    <row r="552" spans="1:30" ht="12.75" customHeight="1">
      <c r="A552" s="142"/>
      <c r="B552" s="142"/>
      <c r="C552" s="142"/>
      <c r="D552" s="142"/>
      <c r="E552" s="142"/>
      <c r="F552" s="142"/>
      <c r="G552" s="146"/>
      <c r="H552" s="146"/>
      <c r="I552" s="174"/>
      <c r="J552" s="146"/>
      <c r="K552" s="174"/>
      <c r="L552" s="175"/>
      <c r="M552" s="174"/>
      <c r="N552" s="175"/>
      <c r="O552" s="146"/>
      <c r="P552" s="146"/>
      <c r="Q552" s="146"/>
      <c r="R552" s="146"/>
      <c r="S552" s="146"/>
      <c r="T552" s="146"/>
      <c r="U552" s="146"/>
      <c r="V552" s="146"/>
      <c r="W552" s="146"/>
      <c r="X552" s="146"/>
      <c r="Y552" s="146"/>
      <c r="Z552" s="146"/>
      <c r="AA552" s="146"/>
      <c r="AB552" s="146"/>
      <c r="AC552" s="142"/>
      <c r="AD552" s="142"/>
    </row>
    <row r="553" spans="1:30" ht="12.75" customHeight="1">
      <c r="A553" s="142"/>
      <c r="B553" s="142"/>
      <c r="C553" s="142"/>
      <c r="D553" s="142"/>
      <c r="E553" s="142"/>
      <c r="F553" s="142"/>
      <c r="G553" s="146"/>
      <c r="H553" s="146"/>
      <c r="I553" s="174"/>
      <c r="J553" s="146"/>
      <c r="K553" s="174"/>
      <c r="L553" s="175"/>
      <c r="M553" s="174"/>
      <c r="N553" s="175"/>
      <c r="O553" s="146"/>
      <c r="P553" s="146"/>
      <c r="Q553" s="146"/>
      <c r="R553" s="146"/>
      <c r="S553" s="146"/>
      <c r="T553" s="146"/>
      <c r="U553" s="146"/>
      <c r="V553" s="146"/>
      <c r="W553" s="146"/>
      <c r="X553" s="146"/>
      <c r="Y553" s="146"/>
      <c r="Z553" s="146"/>
      <c r="AA553" s="146"/>
      <c r="AB553" s="146"/>
      <c r="AC553" s="142"/>
      <c r="AD553" s="142"/>
    </row>
    <row r="554" spans="1:30" ht="12.75" customHeight="1">
      <c r="A554" s="142"/>
      <c r="B554" s="142"/>
      <c r="C554" s="142"/>
      <c r="D554" s="142"/>
      <c r="E554" s="142"/>
      <c r="F554" s="142"/>
      <c r="G554" s="146"/>
      <c r="H554" s="146"/>
      <c r="I554" s="174"/>
      <c r="J554" s="146"/>
      <c r="K554" s="174"/>
      <c r="L554" s="175"/>
      <c r="M554" s="174"/>
      <c r="N554" s="175"/>
      <c r="O554" s="146"/>
      <c r="P554" s="146"/>
      <c r="Q554" s="146"/>
      <c r="R554" s="146"/>
      <c r="S554" s="146"/>
      <c r="T554" s="146"/>
      <c r="U554" s="146"/>
      <c r="V554" s="146"/>
      <c r="W554" s="146"/>
      <c r="X554" s="146"/>
      <c r="Y554" s="146"/>
      <c r="Z554" s="146"/>
      <c r="AA554" s="146"/>
      <c r="AB554" s="146"/>
      <c r="AC554" s="142"/>
      <c r="AD554" s="142"/>
    </row>
    <row r="555" spans="1:30" ht="12.75" customHeight="1">
      <c r="A555" s="142"/>
      <c r="B555" s="142"/>
      <c r="C555" s="142"/>
      <c r="D555" s="142"/>
      <c r="E555" s="142"/>
      <c r="F555" s="142"/>
      <c r="G555" s="146"/>
      <c r="H555" s="146"/>
      <c r="I555" s="174"/>
      <c r="J555" s="146"/>
      <c r="K555" s="174"/>
      <c r="L555" s="175"/>
      <c r="M555" s="174"/>
      <c r="N555" s="175"/>
      <c r="O555" s="146"/>
      <c r="P555" s="146"/>
      <c r="Q555" s="146"/>
      <c r="R555" s="146"/>
      <c r="S555" s="146"/>
      <c r="T555" s="146"/>
      <c r="U555" s="146"/>
      <c r="V555" s="146"/>
      <c r="W555" s="146"/>
      <c r="X555" s="146"/>
      <c r="Y555" s="146"/>
      <c r="Z555" s="146"/>
      <c r="AA555" s="146"/>
      <c r="AB555" s="146"/>
      <c r="AC555" s="142"/>
      <c r="AD555" s="142"/>
    </row>
    <row r="556" spans="1:30" ht="12.75" customHeight="1">
      <c r="A556" s="142"/>
      <c r="B556" s="142"/>
      <c r="C556" s="142"/>
      <c r="D556" s="142"/>
      <c r="E556" s="142"/>
      <c r="F556" s="142"/>
      <c r="G556" s="146"/>
      <c r="H556" s="146"/>
      <c r="I556" s="174"/>
      <c r="J556" s="146"/>
      <c r="K556" s="174"/>
      <c r="L556" s="175"/>
      <c r="M556" s="174"/>
      <c r="N556" s="175"/>
      <c r="O556" s="146"/>
      <c r="P556" s="146"/>
      <c r="Q556" s="146"/>
      <c r="R556" s="146"/>
      <c r="S556" s="146"/>
      <c r="T556" s="146"/>
      <c r="U556" s="146"/>
      <c r="V556" s="146"/>
      <c r="W556" s="146"/>
      <c r="X556" s="146"/>
      <c r="Y556" s="146"/>
      <c r="Z556" s="146"/>
      <c r="AA556" s="146"/>
      <c r="AB556" s="146"/>
      <c r="AC556" s="142"/>
      <c r="AD556" s="142"/>
    </row>
    <row r="557" spans="1:30" ht="12.75" customHeight="1">
      <c r="A557" s="142"/>
      <c r="B557" s="142"/>
      <c r="C557" s="142"/>
      <c r="D557" s="142"/>
      <c r="E557" s="142"/>
      <c r="F557" s="142"/>
      <c r="G557" s="146"/>
      <c r="H557" s="146"/>
      <c r="I557" s="174"/>
      <c r="J557" s="146"/>
      <c r="K557" s="174"/>
      <c r="L557" s="175"/>
      <c r="M557" s="174"/>
      <c r="N557" s="175"/>
      <c r="O557" s="146"/>
      <c r="P557" s="146"/>
      <c r="Q557" s="146"/>
      <c r="R557" s="146"/>
      <c r="S557" s="146"/>
      <c r="T557" s="146"/>
      <c r="U557" s="146"/>
      <c r="V557" s="146"/>
      <c r="W557" s="146"/>
      <c r="X557" s="146"/>
      <c r="Y557" s="146"/>
      <c r="Z557" s="146"/>
      <c r="AA557" s="146"/>
      <c r="AB557" s="146"/>
      <c r="AC557" s="142"/>
      <c r="AD557" s="142"/>
    </row>
    <row r="558" spans="1:30" ht="12.75" customHeight="1">
      <c r="A558" s="142"/>
      <c r="B558" s="142"/>
      <c r="C558" s="142"/>
      <c r="D558" s="142"/>
      <c r="E558" s="142"/>
      <c r="F558" s="142"/>
      <c r="G558" s="146"/>
      <c r="H558" s="146"/>
      <c r="I558" s="174"/>
      <c r="J558" s="146"/>
      <c r="K558" s="174"/>
      <c r="L558" s="175"/>
      <c r="M558" s="174"/>
      <c r="N558" s="175"/>
      <c r="O558" s="146"/>
      <c r="P558" s="146"/>
      <c r="Q558" s="146"/>
      <c r="R558" s="146"/>
      <c r="S558" s="146"/>
      <c r="T558" s="146"/>
      <c r="U558" s="146"/>
      <c r="V558" s="146"/>
      <c r="W558" s="146"/>
      <c r="X558" s="146"/>
      <c r="Y558" s="146"/>
      <c r="Z558" s="146"/>
      <c r="AA558" s="146"/>
      <c r="AB558" s="146"/>
      <c r="AC558" s="142"/>
      <c r="AD558" s="142"/>
    </row>
    <row r="559" spans="1:30" ht="12.75" customHeight="1">
      <c r="A559" s="142"/>
      <c r="B559" s="142"/>
      <c r="C559" s="142"/>
      <c r="D559" s="142"/>
      <c r="E559" s="142"/>
      <c r="F559" s="142"/>
      <c r="G559" s="146"/>
      <c r="H559" s="146"/>
      <c r="I559" s="174"/>
      <c r="J559" s="146"/>
      <c r="K559" s="174"/>
      <c r="L559" s="175"/>
      <c r="M559" s="174"/>
      <c r="N559" s="175"/>
      <c r="O559" s="146"/>
      <c r="P559" s="146"/>
      <c r="Q559" s="146"/>
      <c r="R559" s="146"/>
      <c r="S559" s="146"/>
      <c r="T559" s="146"/>
      <c r="U559" s="146"/>
      <c r="V559" s="146"/>
      <c r="W559" s="146"/>
      <c r="X559" s="146"/>
      <c r="Y559" s="146"/>
      <c r="Z559" s="146"/>
      <c r="AA559" s="146"/>
      <c r="AB559" s="146"/>
      <c r="AC559" s="142"/>
      <c r="AD559" s="142"/>
    </row>
    <row r="560" spans="1:30" ht="12.75" customHeight="1">
      <c r="A560" s="142"/>
      <c r="B560" s="142"/>
      <c r="C560" s="142"/>
      <c r="D560" s="142"/>
      <c r="E560" s="142"/>
      <c r="F560" s="142"/>
      <c r="G560" s="146"/>
      <c r="H560" s="146"/>
      <c r="I560" s="174"/>
      <c r="J560" s="146"/>
      <c r="K560" s="174"/>
      <c r="L560" s="175"/>
      <c r="M560" s="174"/>
      <c r="N560" s="175"/>
      <c r="O560" s="146"/>
      <c r="P560" s="146"/>
      <c r="Q560" s="146"/>
      <c r="R560" s="146"/>
      <c r="S560" s="146"/>
      <c r="T560" s="146"/>
      <c r="U560" s="146"/>
      <c r="V560" s="146"/>
      <c r="W560" s="146"/>
      <c r="X560" s="146"/>
      <c r="Y560" s="146"/>
      <c r="Z560" s="146"/>
      <c r="AA560" s="146"/>
      <c r="AB560" s="146"/>
      <c r="AC560" s="142"/>
      <c r="AD560" s="142"/>
    </row>
    <row r="561" spans="1:30" ht="12.75" customHeight="1">
      <c r="A561" s="142"/>
      <c r="B561" s="142"/>
      <c r="C561" s="142"/>
      <c r="D561" s="142"/>
      <c r="E561" s="142"/>
      <c r="F561" s="142"/>
      <c r="G561" s="146"/>
      <c r="H561" s="146"/>
      <c r="I561" s="174"/>
      <c r="J561" s="146"/>
      <c r="K561" s="174"/>
      <c r="L561" s="175"/>
      <c r="M561" s="174"/>
      <c r="N561" s="175"/>
      <c r="O561" s="146"/>
      <c r="P561" s="146"/>
      <c r="Q561" s="146"/>
      <c r="R561" s="146"/>
      <c r="S561" s="146"/>
      <c r="T561" s="146"/>
      <c r="U561" s="146"/>
      <c r="V561" s="146"/>
      <c r="W561" s="146"/>
      <c r="X561" s="146"/>
      <c r="Y561" s="146"/>
      <c r="Z561" s="146"/>
      <c r="AA561" s="146"/>
      <c r="AB561" s="146"/>
      <c r="AC561" s="142"/>
      <c r="AD561" s="142"/>
    </row>
    <row r="562" spans="1:30" ht="12.75" customHeight="1">
      <c r="A562" s="142"/>
      <c r="B562" s="142"/>
      <c r="C562" s="142"/>
      <c r="D562" s="142"/>
      <c r="E562" s="142"/>
      <c r="F562" s="142"/>
      <c r="G562" s="146"/>
      <c r="H562" s="146"/>
      <c r="I562" s="174"/>
      <c r="J562" s="146"/>
      <c r="K562" s="174"/>
      <c r="L562" s="175"/>
      <c r="M562" s="174"/>
      <c r="N562" s="175"/>
      <c r="O562" s="146"/>
      <c r="P562" s="146"/>
      <c r="Q562" s="146"/>
      <c r="R562" s="146"/>
      <c r="S562" s="146"/>
      <c r="T562" s="146"/>
      <c r="U562" s="146"/>
      <c r="V562" s="146"/>
      <c r="W562" s="146"/>
      <c r="X562" s="146"/>
      <c r="Y562" s="146"/>
      <c r="Z562" s="146"/>
      <c r="AA562" s="146"/>
      <c r="AB562" s="146"/>
      <c r="AC562" s="142"/>
      <c r="AD562" s="142"/>
    </row>
    <row r="563" spans="1:30" ht="12.75" customHeight="1">
      <c r="A563" s="142"/>
      <c r="B563" s="142"/>
      <c r="C563" s="142"/>
      <c r="D563" s="142"/>
      <c r="E563" s="142"/>
      <c r="F563" s="142"/>
      <c r="G563" s="146"/>
      <c r="H563" s="146"/>
      <c r="I563" s="174"/>
      <c r="J563" s="146"/>
      <c r="K563" s="174"/>
      <c r="L563" s="175"/>
      <c r="M563" s="174"/>
      <c r="N563" s="175"/>
      <c r="O563" s="146"/>
      <c r="P563" s="146"/>
      <c r="Q563" s="146"/>
      <c r="R563" s="146"/>
      <c r="S563" s="146"/>
      <c r="T563" s="146"/>
      <c r="U563" s="146"/>
      <c r="V563" s="146"/>
      <c r="W563" s="146"/>
      <c r="X563" s="146"/>
      <c r="Y563" s="146"/>
      <c r="Z563" s="146"/>
      <c r="AA563" s="146"/>
      <c r="AB563" s="146"/>
      <c r="AC563" s="142"/>
      <c r="AD563" s="142"/>
    </row>
    <row r="564" spans="1:30" ht="12.75" customHeight="1">
      <c r="A564" s="142"/>
      <c r="B564" s="142"/>
      <c r="C564" s="142"/>
      <c r="D564" s="142"/>
      <c r="E564" s="142"/>
      <c r="F564" s="142"/>
      <c r="G564" s="146"/>
      <c r="H564" s="146"/>
      <c r="I564" s="174"/>
      <c r="J564" s="146"/>
      <c r="K564" s="174"/>
      <c r="L564" s="175"/>
      <c r="M564" s="174"/>
      <c r="N564" s="175"/>
      <c r="O564" s="146"/>
      <c r="P564" s="146"/>
      <c r="Q564" s="146"/>
      <c r="R564" s="146"/>
      <c r="S564" s="146"/>
      <c r="T564" s="146"/>
      <c r="U564" s="146"/>
      <c r="V564" s="146"/>
      <c r="W564" s="146"/>
      <c r="X564" s="146"/>
      <c r="Y564" s="146"/>
      <c r="Z564" s="146"/>
      <c r="AA564" s="146"/>
      <c r="AB564" s="146"/>
      <c r="AC564" s="142"/>
      <c r="AD564" s="142"/>
    </row>
    <row r="565" spans="1:30" ht="12.75" customHeight="1">
      <c r="A565" s="142"/>
      <c r="B565" s="142"/>
      <c r="C565" s="142"/>
      <c r="D565" s="142"/>
      <c r="E565" s="142"/>
      <c r="F565" s="142"/>
      <c r="G565" s="146"/>
      <c r="H565" s="146"/>
      <c r="I565" s="174"/>
      <c r="J565" s="146"/>
      <c r="K565" s="174"/>
      <c r="L565" s="175"/>
      <c r="M565" s="174"/>
      <c r="N565" s="175"/>
      <c r="O565" s="146"/>
      <c r="P565" s="146"/>
      <c r="Q565" s="146"/>
      <c r="R565" s="146"/>
      <c r="S565" s="146"/>
      <c r="T565" s="146"/>
      <c r="U565" s="146"/>
      <c r="V565" s="146"/>
      <c r="W565" s="146"/>
      <c r="X565" s="146"/>
      <c r="Y565" s="146"/>
      <c r="Z565" s="146"/>
      <c r="AA565" s="146"/>
      <c r="AB565" s="146"/>
      <c r="AC565" s="142"/>
      <c r="AD565" s="142"/>
    </row>
    <row r="566" spans="1:30" ht="12.75" customHeight="1">
      <c r="A566" s="142"/>
      <c r="B566" s="142"/>
      <c r="C566" s="142"/>
      <c r="D566" s="142"/>
      <c r="E566" s="142"/>
      <c r="F566" s="142"/>
      <c r="G566" s="146"/>
      <c r="H566" s="146"/>
      <c r="I566" s="174"/>
      <c r="J566" s="146"/>
      <c r="K566" s="174"/>
      <c r="L566" s="175"/>
      <c r="M566" s="174"/>
      <c r="N566" s="175"/>
      <c r="O566" s="146"/>
      <c r="P566" s="146"/>
      <c r="Q566" s="146"/>
      <c r="R566" s="146"/>
      <c r="S566" s="146"/>
      <c r="T566" s="146"/>
      <c r="U566" s="146"/>
      <c r="V566" s="146"/>
      <c r="W566" s="146"/>
      <c r="X566" s="146"/>
      <c r="Y566" s="146"/>
      <c r="Z566" s="146"/>
      <c r="AA566" s="146"/>
      <c r="AB566" s="146"/>
      <c r="AC566" s="142"/>
      <c r="AD566" s="142"/>
    </row>
    <row r="567" spans="1:30" ht="12.75" customHeight="1">
      <c r="A567" s="142"/>
      <c r="B567" s="142"/>
      <c r="C567" s="142"/>
      <c r="D567" s="142"/>
      <c r="E567" s="142"/>
      <c r="F567" s="142"/>
      <c r="G567" s="146"/>
      <c r="H567" s="146"/>
      <c r="I567" s="174"/>
      <c r="J567" s="146"/>
      <c r="K567" s="174"/>
      <c r="L567" s="175"/>
      <c r="M567" s="174"/>
      <c r="N567" s="175"/>
      <c r="O567" s="146"/>
      <c r="P567" s="146"/>
      <c r="Q567" s="146"/>
      <c r="R567" s="146"/>
      <c r="S567" s="146"/>
      <c r="T567" s="146"/>
      <c r="U567" s="146"/>
      <c r="V567" s="146"/>
      <c r="W567" s="146"/>
      <c r="X567" s="146"/>
      <c r="Y567" s="146"/>
      <c r="Z567" s="146"/>
      <c r="AA567" s="146"/>
      <c r="AB567" s="146"/>
      <c r="AC567" s="142"/>
      <c r="AD567" s="142"/>
    </row>
    <row r="568" spans="1:30" ht="12.75" customHeight="1">
      <c r="A568" s="142"/>
      <c r="B568" s="142"/>
      <c r="C568" s="142"/>
      <c r="D568" s="142"/>
      <c r="E568" s="142"/>
      <c r="F568" s="142"/>
      <c r="G568" s="146"/>
      <c r="H568" s="146"/>
      <c r="I568" s="174"/>
      <c r="J568" s="146"/>
      <c r="K568" s="174"/>
      <c r="L568" s="175"/>
      <c r="M568" s="174"/>
      <c r="N568" s="175"/>
      <c r="O568" s="146"/>
      <c r="P568" s="146"/>
      <c r="Q568" s="146"/>
      <c r="R568" s="146"/>
      <c r="S568" s="146"/>
      <c r="T568" s="146"/>
      <c r="U568" s="146"/>
      <c r="V568" s="146"/>
      <c r="W568" s="146"/>
      <c r="X568" s="146"/>
      <c r="Y568" s="146"/>
      <c r="Z568" s="146"/>
      <c r="AA568" s="146"/>
      <c r="AB568" s="146"/>
      <c r="AC568" s="142"/>
      <c r="AD568" s="142"/>
    </row>
    <row r="569" spans="1:30" ht="12.75" customHeight="1">
      <c r="A569" s="142"/>
      <c r="B569" s="142"/>
      <c r="C569" s="142"/>
      <c r="D569" s="142"/>
      <c r="E569" s="142"/>
      <c r="F569" s="142"/>
      <c r="G569" s="146"/>
      <c r="H569" s="146"/>
      <c r="I569" s="174"/>
      <c r="J569" s="146"/>
      <c r="K569" s="174"/>
      <c r="L569" s="175"/>
      <c r="M569" s="174"/>
      <c r="N569" s="175"/>
      <c r="O569" s="146"/>
      <c r="P569" s="146"/>
      <c r="Q569" s="146"/>
      <c r="R569" s="146"/>
      <c r="S569" s="146"/>
      <c r="T569" s="146"/>
      <c r="U569" s="146"/>
      <c r="V569" s="146"/>
      <c r="W569" s="146"/>
      <c r="X569" s="146"/>
      <c r="Y569" s="146"/>
      <c r="Z569" s="146"/>
      <c r="AA569" s="146"/>
      <c r="AB569" s="146"/>
      <c r="AC569" s="142"/>
      <c r="AD569" s="142"/>
    </row>
    <row r="570" spans="1:30" ht="12.75" customHeight="1">
      <c r="A570" s="142"/>
      <c r="B570" s="142"/>
      <c r="C570" s="142"/>
      <c r="D570" s="142"/>
      <c r="E570" s="142"/>
      <c r="F570" s="142"/>
      <c r="G570" s="146"/>
      <c r="H570" s="146"/>
      <c r="I570" s="174"/>
      <c r="J570" s="146"/>
      <c r="K570" s="174"/>
      <c r="L570" s="175"/>
      <c r="M570" s="174"/>
      <c r="N570" s="175"/>
      <c r="O570" s="146"/>
      <c r="P570" s="146"/>
      <c r="Q570" s="146"/>
      <c r="R570" s="146"/>
      <c r="S570" s="146"/>
      <c r="T570" s="146"/>
      <c r="U570" s="146"/>
      <c r="V570" s="146"/>
      <c r="W570" s="146"/>
      <c r="X570" s="146"/>
      <c r="Y570" s="146"/>
      <c r="Z570" s="146"/>
      <c r="AA570" s="146"/>
      <c r="AB570" s="146"/>
      <c r="AC570" s="142"/>
      <c r="AD570" s="142"/>
    </row>
    <row r="571" spans="1:30" ht="12.75" customHeight="1">
      <c r="A571" s="142"/>
      <c r="B571" s="142"/>
      <c r="C571" s="142"/>
      <c r="D571" s="142"/>
      <c r="E571" s="142"/>
      <c r="F571" s="142"/>
      <c r="G571" s="146"/>
      <c r="H571" s="146"/>
      <c r="I571" s="174"/>
      <c r="J571" s="146"/>
      <c r="K571" s="174"/>
      <c r="L571" s="175"/>
      <c r="M571" s="174"/>
      <c r="N571" s="175"/>
      <c r="O571" s="146"/>
      <c r="P571" s="146"/>
      <c r="Q571" s="146"/>
      <c r="R571" s="146"/>
      <c r="S571" s="146"/>
      <c r="T571" s="146"/>
      <c r="U571" s="146"/>
      <c r="V571" s="146"/>
      <c r="W571" s="146"/>
      <c r="X571" s="146"/>
      <c r="Y571" s="146"/>
      <c r="Z571" s="146"/>
      <c r="AA571" s="146"/>
      <c r="AB571" s="146"/>
      <c r="AC571" s="142"/>
      <c r="AD571" s="142"/>
    </row>
    <row r="572" spans="1:30" ht="12.75" customHeight="1">
      <c r="A572" s="142"/>
      <c r="B572" s="142"/>
      <c r="C572" s="142"/>
      <c r="D572" s="142"/>
      <c r="E572" s="142"/>
      <c r="F572" s="142"/>
      <c r="G572" s="146"/>
      <c r="H572" s="146"/>
      <c r="I572" s="174"/>
      <c r="J572" s="146"/>
      <c r="K572" s="174"/>
      <c r="L572" s="175"/>
      <c r="M572" s="174"/>
      <c r="N572" s="175"/>
      <c r="O572" s="146"/>
      <c r="P572" s="146"/>
      <c r="Q572" s="146"/>
      <c r="R572" s="146"/>
      <c r="S572" s="146"/>
      <c r="T572" s="146"/>
      <c r="U572" s="146"/>
      <c r="V572" s="146"/>
      <c r="W572" s="146"/>
      <c r="X572" s="146"/>
      <c r="Y572" s="146"/>
      <c r="Z572" s="146"/>
      <c r="AA572" s="146"/>
      <c r="AB572" s="146"/>
      <c r="AC572" s="142"/>
      <c r="AD572" s="142"/>
    </row>
    <row r="573" spans="1:30" ht="12.75" customHeight="1">
      <c r="A573" s="142"/>
      <c r="B573" s="142"/>
      <c r="C573" s="142"/>
      <c r="D573" s="142"/>
      <c r="E573" s="142"/>
      <c r="F573" s="142"/>
      <c r="G573" s="146"/>
      <c r="H573" s="146"/>
      <c r="I573" s="174"/>
      <c r="J573" s="146"/>
      <c r="K573" s="174"/>
      <c r="L573" s="175"/>
      <c r="M573" s="174"/>
      <c r="N573" s="175"/>
      <c r="O573" s="146"/>
      <c r="P573" s="146"/>
      <c r="Q573" s="146"/>
      <c r="R573" s="146"/>
      <c r="S573" s="146"/>
      <c r="T573" s="146"/>
      <c r="U573" s="146"/>
      <c r="V573" s="146"/>
      <c r="W573" s="146"/>
      <c r="X573" s="146"/>
      <c r="Y573" s="146"/>
      <c r="Z573" s="146"/>
      <c r="AA573" s="146"/>
      <c r="AB573" s="146"/>
      <c r="AC573" s="142"/>
      <c r="AD573" s="142"/>
    </row>
    <row r="574" spans="1:30" ht="12.75" customHeight="1">
      <c r="A574" s="142"/>
      <c r="B574" s="142"/>
      <c r="C574" s="142"/>
      <c r="D574" s="142"/>
      <c r="E574" s="142"/>
      <c r="F574" s="142"/>
      <c r="G574" s="146"/>
      <c r="H574" s="146"/>
      <c r="I574" s="174"/>
      <c r="J574" s="146"/>
      <c r="K574" s="174"/>
      <c r="L574" s="175"/>
      <c r="M574" s="174"/>
      <c r="N574" s="175"/>
      <c r="O574" s="146"/>
      <c r="P574" s="146"/>
      <c r="Q574" s="146"/>
      <c r="R574" s="146"/>
      <c r="S574" s="146"/>
      <c r="T574" s="146"/>
      <c r="U574" s="146"/>
      <c r="V574" s="146"/>
      <c r="W574" s="146"/>
      <c r="X574" s="146"/>
      <c r="Y574" s="146"/>
      <c r="Z574" s="146"/>
      <c r="AA574" s="146"/>
      <c r="AB574" s="146"/>
      <c r="AC574" s="142"/>
      <c r="AD574" s="142"/>
    </row>
    <row r="575" spans="1:30" ht="12.75" customHeight="1">
      <c r="A575" s="142"/>
      <c r="B575" s="142"/>
      <c r="C575" s="142"/>
      <c r="D575" s="142"/>
      <c r="E575" s="142"/>
      <c r="F575" s="142"/>
      <c r="G575" s="146"/>
      <c r="H575" s="146"/>
      <c r="I575" s="174"/>
      <c r="J575" s="146"/>
      <c r="K575" s="174"/>
      <c r="L575" s="175"/>
      <c r="M575" s="174"/>
      <c r="N575" s="175"/>
      <c r="O575" s="146"/>
      <c r="P575" s="146"/>
      <c r="Q575" s="146"/>
      <c r="R575" s="146"/>
      <c r="S575" s="146"/>
      <c r="T575" s="146"/>
      <c r="U575" s="146"/>
      <c r="V575" s="146"/>
      <c r="W575" s="146"/>
      <c r="X575" s="146"/>
      <c r="Y575" s="146"/>
      <c r="Z575" s="146"/>
      <c r="AA575" s="146"/>
      <c r="AB575" s="146"/>
      <c r="AC575" s="142"/>
      <c r="AD575" s="142"/>
    </row>
    <row r="576" spans="1:30" ht="12.75" customHeight="1">
      <c r="A576" s="142"/>
      <c r="B576" s="142"/>
      <c r="C576" s="142"/>
      <c r="D576" s="142"/>
      <c r="E576" s="142"/>
      <c r="F576" s="142"/>
      <c r="G576" s="146"/>
      <c r="H576" s="146"/>
      <c r="I576" s="174"/>
      <c r="J576" s="146"/>
      <c r="K576" s="174"/>
      <c r="L576" s="175"/>
      <c r="M576" s="174"/>
      <c r="N576" s="175"/>
      <c r="O576" s="146"/>
      <c r="P576" s="146"/>
      <c r="Q576" s="146"/>
      <c r="R576" s="146"/>
      <c r="S576" s="146"/>
      <c r="T576" s="146"/>
      <c r="U576" s="146"/>
      <c r="V576" s="146"/>
      <c r="W576" s="146"/>
      <c r="X576" s="146"/>
      <c r="Y576" s="146"/>
      <c r="Z576" s="146"/>
      <c r="AA576" s="146"/>
      <c r="AB576" s="146"/>
      <c r="AC576" s="142"/>
      <c r="AD576" s="142"/>
    </row>
    <row r="577" spans="1:30" ht="12.75" customHeight="1">
      <c r="A577" s="142"/>
      <c r="B577" s="142"/>
      <c r="C577" s="142"/>
      <c r="D577" s="142"/>
      <c r="E577" s="142"/>
      <c r="F577" s="142"/>
      <c r="G577" s="146"/>
      <c r="H577" s="146"/>
      <c r="I577" s="174"/>
      <c r="J577" s="146"/>
      <c r="K577" s="174"/>
      <c r="L577" s="175"/>
      <c r="M577" s="174"/>
      <c r="N577" s="175"/>
      <c r="O577" s="146"/>
      <c r="P577" s="146"/>
      <c r="Q577" s="146"/>
      <c r="R577" s="146"/>
      <c r="S577" s="146"/>
      <c r="T577" s="146"/>
      <c r="U577" s="146"/>
      <c r="V577" s="146"/>
      <c r="W577" s="146"/>
      <c r="X577" s="146"/>
      <c r="Y577" s="146"/>
      <c r="Z577" s="146"/>
      <c r="AA577" s="146"/>
      <c r="AB577" s="146"/>
      <c r="AC577" s="142"/>
      <c r="AD577" s="142"/>
    </row>
    <row r="578" spans="1:30" ht="12.75" customHeight="1">
      <c r="A578" s="142"/>
      <c r="B578" s="142"/>
      <c r="C578" s="142"/>
      <c r="D578" s="142"/>
      <c r="E578" s="142"/>
      <c r="F578" s="142"/>
      <c r="G578" s="146"/>
      <c r="H578" s="146"/>
      <c r="I578" s="174"/>
      <c r="J578" s="146"/>
      <c r="K578" s="174"/>
      <c r="L578" s="175"/>
      <c r="M578" s="174"/>
      <c r="N578" s="175"/>
      <c r="O578" s="146"/>
      <c r="P578" s="146"/>
      <c r="Q578" s="146"/>
      <c r="R578" s="146"/>
      <c r="S578" s="146"/>
      <c r="T578" s="146"/>
      <c r="U578" s="146"/>
      <c r="V578" s="146"/>
      <c r="W578" s="146"/>
      <c r="X578" s="146"/>
      <c r="Y578" s="146"/>
      <c r="Z578" s="146"/>
      <c r="AA578" s="146"/>
      <c r="AB578" s="146"/>
      <c r="AC578" s="142"/>
      <c r="AD578" s="142"/>
    </row>
    <row r="579" spans="1:30" ht="12.75" customHeight="1">
      <c r="A579" s="142"/>
      <c r="B579" s="142"/>
      <c r="C579" s="142"/>
      <c r="D579" s="142"/>
      <c r="E579" s="142"/>
      <c r="F579" s="142"/>
      <c r="G579" s="146"/>
      <c r="H579" s="146"/>
      <c r="I579" s="174"/>
      <c r="J579" s="146"/>
      <c r="K579" s="174"/>
      <c r="L579" s="175"/>
      <c r="M579" s="174"/>
      <c r="N579" s="175"/>
      <c r="O579" s="146"/>
      <c r="P579" s="146"/>
      <c r="Q579" s="146"/>
      <c r="R579" s="146"/>
      <c r="S579" s="146"/>
      <c r="T579" s="146"/>
      <c r="U579" s="146"/>
      <c r="V579" s="146"/>
      <c r="W579" s="146"/>
      <c r="X579" s="146"/>
      <c r="Y579" s="146"/>
      <c r="Z579" s="146"/>
      <c r="AA579" s="146"/>
      <c r="AB579" s="146"/>
      <c r="AC579" s="142"/>
      <c r="AD579" s="142"/>
    </row>
    <row r="580" spans="1:30" ht="12.75" customHeight="1">
      <c r="A580" s="142"/>
      <c r="B580" s="142"/>
      <c r="C580" s="142"/>
      <c r="D580" s="142"/>
      <c r="E580" s="142"/>
      <c r="F580" s="142"/>
      <c r="G580" s="146"/>
      <c r="H580" s="146"/>
      <c r="I580" s="174"/>
      <c r="J580" s="146"/>
      <c r="K580" s="174"/>
      <c r="L580" s="175"/>
      <c r="M580" s="174"/>
      <c r="N580" s="175"/>
      <c r="O580" s="146"/>
      <c r="P580" s="146"/>
      <c r="Q580" s="146"/>
      <c r="R580" s="146"/>
      <c r="S580" s="146"/>
      <c r="T580" s="146"/>
      <c r="U580" s="146"/>
      <c r="V580" s="146"/>
      <c r="W580" s="146"/>
      <c r="X580" s="146"/>
      <c r="Y580" s="146"/>
      <c r="Z580" s="146"/>
      <c r="AA580" s="146"/>
      <c r="AB580" s="146"/>
      <c r="AC580" s="142"/>
      <c r="AD580" s="142"/>
    </row>
    <row r="581" spans="1:30" ht="12.75" customHeight="1">
      <c r="A581" s="142"/>
      <c r="B581" s="142"/>
      <c r="C581" s="142"/>
      <c r="D581" s="142"/>
      <c r="E581" s="142"/>
      <c r="F581" s="142"/>
      <c r="G581" s="146"/>
      <c r="H581" s="146"/>
      <c r="I581" s="174"/>
      <c r="J581" s="146"/>
      <c r="K581" s="174"/>
      <c r="L581" s="175"/>
      <c r="M581" s="174"/>
      <c r="N581" s="175"/>
      <c r="O581" s="146"/>
      <c r="P581" s="146"/>
      <c r="Q581" s="146"/>
      <c r="R581" s="146"/>
      <c r="S581" s="146"/>
      <c r="T581" s="146"/>
      <c r="U581" s="146"/>
      <c r="V581" s="146"/>
      <c r="W581" s="146"/>
      <c r="X581" s="146"/>
      <c r="Y581" s="146"/>
      <c r="Z581" s="146"/>
      <c r="AA581" s="146"/>
      <c r="AB581" s="146"/>
      <c r="AC581" s="142"/>
      <c r="AD581" s="142"/>
    </row>
    <row r="582" spans="1:30" ht="12.75" customHeight="1">
      <c r="A582" s="142"/>
      <c r="B582" s="142"/>
      <c r="C582" s="142"/>
      <c r="D582" s="142"/>
      <c r="E582" s="142"/>
      <c r="F582" s="142"/>
      <c r="G582" s="146"/>
      <c r="H582" s="146"/>
      <c r="I582" s="174"/>
      <c r="J582" s="146"/>
      <c r="K582" s="174"/>
      <c r="L582" s="175"/>
      <c r="M582" s="174"/>
      <c r="N582" s="175"/>
      <c r="O582" s="146"/>
      <c r="P582" s="146"/>
      <c r="Q582" s="146"/>
      <c r="R582" s="146"/>
      <c r="S582" s="146"/>
      <c r="T582" s="146"/>
      <c r="U582" s="146"/>
      <c r="V582" s="146"/>
      <c r="W582" s="146"/>
      <c r="X582" s="146"/>
      <c r="Y582" s="146"/>
      <c r="Z582" s="146"/>
      <c r="AA582" s="146"/>
      <c r="AB582" s="146"/>
      <c r="AC582" s="142"/>
      <c r="AD582" s="142"/>
    </row>
    <row r="583" spans="1:30" ht="12.75" customHeight="1">
      <c r="A583" s="142"/>
      <c r="B583" s="142"/>
      <c r="C583" s="142"/>
      <c r="D583" s="142"/>
      <c r="E583" s="142"/>
      <c r="F583" s="142"/>
      <c r="G583" s="146"/>
      <c r="H583" s="146"/>
      <c r="I583" s="174"/>
      <c r="J583" s="146"/>
      <c r="K583" s="174"/>
      <c r="L583" s="175"/>
      <c r="M583" s="174"/>
      <c r="N583" s="175"/>
      <c r="O583" s="146"/>
      <c r="P583" s="146"/>
      <c r="Q583" s="146"/>
      <c r="R583" s="146"/>
      <c r="S583" s="146"/>
      <c r="T583" s="146"/>
      <c r="U583" s="146"/>
      <c r="V583" s="146"/>
      <c r="W583" s="146"/>
      <c r="X583" s="146"/>
      <c r="Y583" s="146"/>
      <c r="Z583" s="146"/>
      <c r="AA583" s="146"/>
      <c r="AB583" s="146"/>
      <c r="AC583" s="142"/>
      <c r="AD583" s="142"/>
    </row>
    <row r="584" spans="1:30" ht="12.75" customHeight="1">
      <c r="A584" s="142"/>
      <c r="B584" s="142"/>
      <c r="C584" s="142"/>
      <c r="D584" s="142"/>
      <c r="E584" s="142"/>
      <c r="F584" s="142"/>
      <c r="G584" s="146"/>
      <c r="H584" s="146"/>
      <c r="I584" s="174"/>
      <c r="J584" s="146"/>
      <c r="K584" s="174"/>
      <c r="L584" s="175"/>
      <c r="M584" s="174"/>
      <c r="N584" s="175"/>
      <c r="O584" s="146"/>
      <c r="P584" s="146"/>
      <c r="Q584" s="146"/>
      <c r="R584" s="146"/>
      <c r="S584" s="146"/>
      <c r="T584" s="146"/>
      <c r="U584" s="146"/>
      <c r="V584" s="146"/>
      <c r="W584" s="146"/>
      <c r="X584" s="146"/>
      <c r="Y584" s="146"/>
      <c r="Z584" s="146"/>
      <c r="AA584" s="146"/>
      <c r="AB584" s="146"/>
      <c r="AC584" s="142"/>
      <c r="AD584" s="142"/>
    </row>
    <row r="585" spans="1:30" ht="12.75" customHeight="1">
      <c r="A585" s="142"/>
      <c r="B585" s="142"/>
      <c r="C585" s="142"/>
      <c r="D585" s="142"/>
      <c r="E585" s="142"/>
      <c r="F585" s="142"/>
      <c r="G585" s="146"/>
      <c r="H585" s="146"/>
      <c r="I585" s="174"/>
      <c r="J585" s="146"/>
      <c r="K585" s="174"/>
      <c r="L585" s="175"/>
      <c r="M585" s="174"/>
      <c r="N585" s="175"/>
      <c r="O585" s="146"/>
      <c r="P585" s="146"/>
      <c r="Q585" s="146"/>
      <c r="R585" s="146"/>
      <c r="S585" s="146"/>
      <c r="T585" s="146"/>
      <c r="U585" s="146"/>
      <c r="V585" s="146"/>
      <c r="W585" s="146"/>
      <c r="X585" s="146"/>
      <c r="Y585" s="146"/>
      <c r="Z585" s="146"/>
      <c r="AA585" s="146"/>
      <c r="AB585" s="146"/>
      <c r="AC585" s="142"/>
      <c r="AD585" s="142"/>
    </row>
    <row r="586" spans="1:30" ht="12.75" customHeight="1">
      <c r="A586" s="142"/>
      <c r="B586" s="142"/>
      <c r="C586" s="142"/>
      <c r="D586" s="142"/>
      <c r="E586" s="142"/>
      <c r="F586" s="142"/>
      <c r="G586" s="146"/>
      <c r="H586" s="146"/>
      <c r="I586" s="174"/>
      <c r="J586" s="146"/>
      <c r="K586" s="174"/>
      <c r="L586" s="175"/>
      <c r="M586" s="174"/>
      <c r="N586" s="175"/>
      <c r="O586" s="146"/>
      <c r="P586" s="146"/>
      <c r="Q586" s="146"/>
      <c r="R586" s="146"/>
      <c r="S586" s="146"/>
      <c r="T586" s="146"/>
      <c r="U586" s="146"/>
      <c r="V586" s="146"/>
      <c r="W586" s="146"/>
      <c r="X586" s="146"/>
      <c r="Y586" s="146"/>
      <c r="Z586" s="146"/>
      <c r="AA586" s="146"/>
      <c r="AB586" s="146"/>
      <c r="AC586" s="142"/>
      <c r="AD586" s="142"/>
    </row>
    <row r="587" spans="1:30" ht="12.75" customHeight="1">
      <c r="A587" s="142"/>
      <c r="B587" s="142"/>
      <c r="C587" s="142"/>
      <c r="D587" s="142"/>
      <c r="E587" s="142"/>
      <c r="F587" s="142"/>
      <c r="G587" s="146"/>
      <c r="H587" s="146"/>
      <c r="I587" s="174"/>
      <c r="J587" s="146"/>
      <c r="K587" s="174"/>
      <c r="L587" s="175"/>
      <c r="M587" s="174"/>
      <c r="N587" s="175"/>
      <c r="O587" s="146"/>
      <c r="P587" s="146"/>
      <c r="Q587" s="146"/>
      <c r="R587" s="146"/>
      <c r="S587" s="146"/>
      <c r="T587" s="146"/>
      <c r="U587" s="146"/>
      <c r="V587" s="146"/>
      <c r="W587" s="146"/>
      <c r="X587" s="146"/>
      <c r="Y587" s="146"/>
      <c r="Z587" s="146"/>
      <c r="AA587" s="146"/>
      <c r="AB587" s="146"/>
      <c r="AC587" s="142"/>
      <c r="AD587" s="142"/>
    </row>
    <row r="588" spans="1:30" ht="12.75" customHeight="1">
      <c r="A588" s="142"/>
      <c r="B588" s="142"/>
      <c r="C588" s="142"/>
      <c r="D588" s="142"/>
      <c r="E588" s="142"/>
      <c r="F588" s="142"/>
      <c r="G588" s="146"/>
      <c r="H588" s="146"/>
      <c r="I588" s="174"/>
      <c r="J588" s="146"/>
      <c r="K588" s="174"/>
      <c r="L588" s="175"/>
      <c r="M588" s="174"/>
      <c r="N588" s="175"/>
      <c r="O588" s="146"/>
      <c r="P588" s="146"/>
      <c r="Q588" s="146"/>
      <c r="R588" s="146"/>
      <c r="S588" s="146"/>
      <c r="T588" s="146"/>
      <c r="U588" s="146"/>
      <c r="V588" s="146"/>
      <c r="W588" s="146"/>
      <c r="X588" s="146"/>
      <c r="Y588" s="146"/>
      <c r="Z588" s="146"/>
      <c r="AA588" s="146"/>
      <c r="AB588" s="146"/>
      <c r="AC588" s="142"/>
      <c r="AD588" s="142"/>
    </row>
    <row r="589" spans="1:30" ht="12.75" customHeight="1">
      <c r="A589" s="142"/>
      <c r="B589" s="142"/>
      <c r="C589" s="142"/>
      <c r="D589" s="142"/>
      <c r="E589" s="142"/>
      <c r="F589" s="142"/>
      <c r="G589" s="146"/>
      <c r="H589" s="146"/>
      <c r="I589" s="174"/>
      <c r="J589" s="146"/>
      <c r="K589" s="174"/>
      <c r="L589" s="175"/>
      <c r="M589" s="174"/>
      <c r="N589" s="175"/>
      <c r="O589" s="146"/>
      <c r="P589" s="146"/>
      <c r="Q589" s="146"/>
      <c r="R589" s="146"/>
      <c r="S589" s="146"/>
      <c r="T589" s="146"/>
      <c r="U589" s="146"/>
      <c r="V589" s="146"/>
      <c r="W589" s="146"/>
      <c r="X589" s="146"/>
      <c r="Y589" s="146"/>
      <c r="Z589" s="146"/>
      <c r="AA589" s="146"/>
      <c r="AB589" s="146"/>
      <c r="AC589" s="142"/>
      <c r="AD589" s="142"/>
    </row>
    <row r="590" spans="1:30" ht="12.75" customHeight="1">
      <c r="A590" s="142"/>
      <c r="B590" s="142"/>
      <c r="C590" s="142"/>
      <c r="D590" s="142"/>
      <c r="E590" s="142"/>
      <c r="F590" s="142"/>
      <c r="G590" s="146"/>
      <c r="H590" s="146"/>
      <c r="I590" s="174"/>
      <c r="J590" s="146"/>
      <c r="K590" s="174"/>
      <c r="L590" s="175"/>
      <c r="M590" s="174"/>
      <c r="N590" s="175"/>
      <c r="O590" s="146"/>
      <c r="P590" s="146"/>
      <c r="Q590" s="146"/>
      <c r="R590" s="146"/>
      <c r="S590" s="146"/>
      <c r="T590" s="146"/>
      <c r="U590" s="146"/>
      <c r="V590" s="146"/>
      <c r="W590" s="146"/>
      <c r="X590" s="146"/>
      <c r="Y590" s="146"/>
      <c r="Z590" s="146"/>
      <c r="AA590" s="146"/>
      <c r="AB590" s="146"/>
      <c r="AC590" s="142"/>
      <c r="AD590" s="142"/>
    </row>
    <row r="591" spans="1:30" ht="12.75" customHeight="1">
      <c r="A591" s="142"/>
      <c r="B591" s="142"/>
      <c r="C591" s="142"/>
      <c r="D591" s="142"/>
      <c r="E591" s="142"/>
      <c r="F591" s="142"/>
      <c r="G591" s="146"/>
      <c r="H591" s="146"/>
      <c r="I591" s="174"/>
      <c r="J591" s="146"/>
      <c r="K591" s="174"/>
      <c r="L591" s="175"/>
      <c r="M591" s="174"/>
      <c r="N591" s="175"/>
      <c r="O591" s="146"/>
      <c r="P591" s="146"/>
      <c r="Q591" s="146"/>
      <c r="R591" s="146"/>
      <c r="S591" s="146"/>
      <c r="T591" s="146"/>
      <c r="U591" s="146"/>
      <c r="V591" s="146"/>
      <c r="W591" s="146"/>
      <c r="X591" s="146"/>
      <c r="Y591" s="146"/>
      <c r="Z591" s="146"/>
      <c r="AA591" s="146"/>
      <c r="AB591" s="146"/>
      <c r="AC591" s="142"/>
      <c r="AD591" s="142"/>
    </row>
    <row r="592" spans="1:30" ht="12.75" customHeight="1">
      <c r="A592" s="142"/>
      <c r="B592" s="142"/>
      <c r="C592" s="142"/>
      <c r="D592" s="142"/>
      <c r="E592" s="142"/>
      <c r="F592" s="142"/>
      <c r="G592" s="146"/>
      <c r="H592" s="146"/>
      <c r="I592" s="174"/>
      <c r="J592" s="146"/>
      <c r="K592" s="174"/>
      <c r="L592" s="175"/>
      <c r="M592" s="174"/>
      <c r="N592" s="175"/>
      <c r="O592" s="146"/>
      <c r="P592" s="146"/>
      <c r="Q592" s="146"/>
      <c r="R592" s="146"/>
      <c r="S592" s="146"/>
      <c r="T592" s="146"/>
      <c r="U592" s="146"/>
      <c r="V592" s="146"/>
      <c r="W592" s="146"/>
      <c r="X592" s="146"/>
      <c r="Y592" s="146"/>
      <c r="Z592" s="146"/>
      <c r="AA592" s="146"/>
      <c r="AB592" s="146"/>
      <c r="AC592" s="142"/>
      <c r="AD592" s="142"/>
    </row>
    <row r="593" spans="1:30" ht="12.75" customHeight="1">
      <c r="A593" s="142"/>
      <c r="B593" s="142"/>
      <c r="C593" s="142"/>
      <c r="D593" s="142"/>
      <c r="E593" s="142"/>
      <c r="F593" s="142"/>
      <c r="G593" s="146"/>
      <c r="H593" s="146"/>
      <c r="I593" s="174"/>
      <c r="J593" s="146"/>
      <c r="K593" s="174"/>
      <c r="L593" s="175"/>
      <c r="M593" s="174"/>
      <c r="N593" s="175"/>
      <c r="O593" s="146"/>
      <c r="P593" s="146"/>
      <c r="Q593" s="146"/>
      <c r="R593" s="146"/>
      <c r="S593" s="146"/>
      <c r="T593" s="146"/>
      <c r="U593" s="146"/>
      <c r="V593" s="146"/>
      <c r="W593" s="146"/>
      <c r="X593" s="146"/>
      <c r="Y593" s="146"/>
      <c r="Z593" s="146"/>
      <c r="AA593" s="146"/>
      <c r="AB593" s="146"/>
      <c r="AC593" s="142"/>
      <c r="AD593" s="142"/>
    </row>
    <row r="594" spans="1:30" ht="12.75" customHeight="1">
      <c r="A594" s="142"/>
      <c r="B594" s="142"/>
      <c r="C594" s="142"/>
      <c r="D594" s="142"/>
      <c r="E594" s="142"/>
      <c r="F594" s="142"/>
      <c r="G594" s="146"/>
      <c r="H594" s="146"/>
      <c r="I594" s="174"/>
      <c r="J594" s="146"/>
      <c r="K594" s="174"/>
      <c r="L594" s="175"/>
      <c r="M594" s="174"/>
      <c r="N594" s="175"/>
      <c r="O594" s="146"/>
      <c r="P594" s="146"/>
      <c r="Q594" s="146"/>
      <c r="R594" s="146"/>
      <c r="S594" s="146"/>
      <c r="T594" s="146"/>
      <c r="U594" s="146"/>
      <c r="V594" s="146"/>
      <c r="W594" s="146"/>
      <c r="X594" s="146"/>
      <c r="Y594" s="146"/>
      <c r="Z594" s="146"/>
      <c r="AA594" s="146"/>
      <c r="AB594" s="146"/>
      <c r="AC594" s="142"/>
      <c r="AD594" s="142"/>
    </row>
    <row r="595" spans="1:30" ht="12.75" customHeight="1">
      <c r="A595" s="142"/>
      <c r="B595" s="142"/>
      <c r="C595" s="142"/>
      <c r="D595" s="142"/>
      <c r="E595" s="142"/>
      <c r="F595" s="142"/>
      <c r="G595" s="146"/>
      <c r="H595" s="146"/>
      <c r="I595" s="174"/>
      <c r="J595" s="146"/>
      <c r="K595" s="174"/>
      <c r="L595" s="175"/>
      <c r="M595" s="174"/>
      <c r="N595" s="175"/>
      <c r="O595" s="146"/>
      <c r="P595" s="146"/>
      <c r="Q595" s="146"/>
      <c r="R595" s="146"/>
      <c r="S595" s="146"/>
      <c r="T595" s="146"/>
      <c r="U595" s="146"/>
      <c r="V595" s="146"/>
      <c r="W595" s="146"/>
      <c r="X595" s="146"/>
      <c r="Y595" s="146"/>
      <c r="Z595" s="146"/>
      <c r="AA595" s="146"/>
      <c r="AB595" s="146"/>
      <c r="AC595" s="142"/>
      <c r="AD595" s="142"/>
    </row>
    <row r="596" spans="1:30" ht="12.75" customHeight="1">
      <c r="A596" s="142"/>
      <c r="B596" s="142"/>
      <c r="C596" s="142"/>
      <c r="D596" s="142"/>
      <c r="E596" s="142"/>
      <c r="F596" s="142"/>
      <c r="G596" s="146"/>
      <c r="H596" s="146"/>
      <c r="I596" s="174"/>
      <c r="J596" s="146"/>
      <c r="K596" s="174"/>
      <c r="L596" s="175"/>
      <c r="M596" s="174"/>
      <c r="N596" s="175"/>
      <c r="O596" s="146"/>
      <c r="P596" s="146"/>
      <c r="Q596" s="146"/>
      <c r="R596" s="146"/>
      <c r="S596" s="146"/>
      <c r="T596" s="146"/>
      <c r="U596" s="146"/>
      <c r="V596" s="146"/>
      <c r="W596" s="146"/>
      <c r="X596" s="146"/>
      <c r="Y596" s="146"/>
      <c r="Z596" s="146"/>
      <c r="AA596" s="146"/>
      <c r="AB596" s="146"/>
      <c r="AC596" s="142"/>
      <c r="AD596" s="142"/>
    </row>
    <row r="597" spans="1:30" ht="12.75" customHeight="1">
      <c r="A597" s="142"/>
      <c r="B597" s="142"/>
      <c r="C597" s="142"/>
      <c r="D597" s="142"/>
      <c r="E597" s="142"/>
      <c r="F597" s="142"/>
      <c r="G597" s="146"/>
      <c r="H597" s="146"/>
      <c r="I597" s="174"/>
      <c r="J597" s="146"/>
      <c r="K597" s="174"/>
      <c r="L597" s="175"/>
      <c r="M597" s="174"/>
      <c r="N597" s="175"/>
      <c r="O597" s="146"/>
      <c r="P597" s="146"/>
      <c r="Q597" s="146"/>
      <c r="R597" s="146"/>
      <c r="S597" s="146"/>
      <c r="T597" s="146"/>
      <c r="U597" s="146"/>
      <c r="V597" s="146"/>
      <c r="W597" s="146"/>
      <c r="X597" s="146"/>
      <c r="Y597" s="146"/>
      <c r="Z597" s="146"/>
      <c r="AA597" s="146"/>
      <c r="AB597" s="146"/>
      <c r="AC597" s="142"/>
      <c r="AD597" s="142"/>
    </row>
    <row r="598" spans="1:30" ht="12.75" customHeight="1">
      <c r="A598" s="142"/>
      <c r="B598" s="142"/>
      <c r="C598" s="142"/>
      <c r="D598" s="142"/>
      <c r="E598" s="142"/>
      <c r="F598" s="142"/>
      <c r="G598" s="146"/>
      <c r="H598" s="146"/>
      <c r="I598" s="174"/>
      <c r="J598" s="146"/>
      <c r="K598" s="174"/>
      <c r="L598" s="175"/>
      <c r="M598" s="174"/>
      <c r="N598" s="175"/>
      <c r="O598" s="146"/>
      <c r="P598" s="146"/>
      <c r="Q598" s="146"/>
      <c r="R598" s="146"/>
      <c r="S598" s="146"/>
      <c r="T598" s="146"/>
      <c r="U598" s="146"/>
      <c r="V598" s="146"/>
      <c r="W598" s="146"/>
      <c r="X598" s="146"/>
      <c r="Y598" s="146"/>
      <c r="Z598" s="146"/>
      <c r="AA598" s="146"/>
      <c r="AB598" s="146"/>
      <c r="AC598" s="142"/>
      <c r="AD598" s="142"/>
    </row>
    <row r="599" spans="1:30" ht="12.75" customHeight="1">
      <c r="A599" s="142"/>
      <c r="B599" s="142"/>
      <c r="C599" s="142"/>
      <c r="D599" s="142"/>
      <c r="E599" s="142"/>
      <c r="F599" s="142"/>
      <c r="G599" s="146"/>
      <c r="H599" s="146"/>
      <c r="I599" s="174"/>
      <c r="J599" s="146"/>
      <c r="K599" s="174"/>
      <c r="L599" s="175"/>
      <c r="M599" s="174"/>
      <c r="N599" s="175"/>
      <c r="O599" s="146"/>
      <c r="P599" s="146"/>
      <c r="Q599" s="146"/>
      <c r="R599" s="146"/>
      <c r="S599" s="146"/>
      <c r="T599" s="146"/>
      <c r="U599" s="146"/>
      <c r="V599" s="146"/>
      <c r="W599" s="146"/>
      <c r="X599" s="146"/>
      <c r="Y599" s="146"/>
      <c r="Z599" s="146"/>
      <c r="AA599" s="146"/>
      <c r="AB599" s="146"/>
      <c r="AC599" s="142"/>
      <c r="AD599" s="142"/>
    </row>
    <row r="600" spans="1:30" ht="12.75" customHeight="1">
      <c r="A600" s="142"/>
      <c r="B600" s="142"/>
      <c r="C600" s="142"/>
      <c r="D600" s="142"/>
      <c r="E600" s="142"/>
      <c r="F600" s="142"/>
      <c r="G600" s="146"/>
      <c r="H600" s="146"/>
      <c r="I600" s="174"/>
      <c r="J600" s="146"/>
      <c r="K600" s="174"/>
      <c r="L600" s="175"/>
      <c r="M600" s="174"/>
      <c r="N600" s="175"/>
      <c r="O600" s="146"/>
      <c r="P600" s="146"/>
      <c r="Q600" s="146"/>
      <c r="R600" s="146"/>
      <c r="S600" s="146"/>
      <c r="T600" s="146"/>
      <c r="U600" s="146"/>
      <c r="V600" s="146"/>
      <c r="W600" s="146"/>
      <c r="X600" s="146"/>
      <c r="Y600" s="146"/>
      <c r="Z600" s="146"/>
      <c r="AA600" s="146"/>
      <c r="AB600" s="146"/>
      <c r="AC600" s="142"/>
      <c r="AD600" s="142"/>
    </row>
    <row r="601" spans="1:30" ht="12.75" customHeight="1">
      <c r="A601" s="142"/>
      <c r="B601" s="142"/>
      <c r="C601" s="142"/>
      <c r="D601" s="142"/>
      <c r="E601" s="142"/>
      <c r="F601" s="142"/>
      <c r="G601" s="146"/>
      <c r="H601" s="146"/>
      <c r="I601" s="174"/>
      <c r="J601" s="146"/>
      <c r="K601" s="174"/>
      <c r="L601" s="175"/>
      <c r="M601" s="174"/>
      <c r="N601" s="175"/>
      <c r="O601" s="146"/>
      <c r="P601" s="146"/>
      <c r="Q601" s="146"/>
      <c r="R601" s="146"/>
      <c r="S601" s="146"/>
      <c r="T601" s="146"/>
      <c r="U601" s="146"/>
      <c r="V601" s="146"/>
      <c r="W601" s="146"/>
      <c r="X601" s="146"/>
      <c r="Y601" s="146"/>
      <c r="Z601" s="146"/>
      <c r="AA601" s="146"/>
      <c r="AB601" s="146"/>
      <c r="AC601" s="142"/>
      <c r="AD601" s="142"/>
    </row>
    <row r="602" spans="1:30" ht="12.75" customHeight="1">
      <c r="A602" s="142"/>
      <c r="B602" s="142"/>
      <c r="C602" s="142"/>
      <c r="D602" s="142"/>
      <c r="E602" s="142"/>
      <c r="F602" s="142"/>
      <c r="G602" s="146"/>
      <c r="H602" s="146"/>
      <c r="I602" s="174"/>
      <c r="J602" s="146"/>
      <c r="K602" s="174"/>
      <c r="L602" s="175"/>
      <c r="M602" s="174"/>
      <c r="N602" s="175"/>
      <c r="O602" s="146"/>
      <c r="P602" s="146"/>
      <c r="Q602" s="146"/>
      <c r="R602" s="146"/>
      <c r="S602" s="146"/>
      <c r="T602" s="146"/>
      <c r="U602" s="146"/>
      <c r="V602" s="146"/>
      <c r="W602" s="146"/>
      <c r="X602" s="146"/>
      <c r="Y602" s="146"/>
      <c r="Z602" s="146"/>
      <c r="AA602" s="146"/>
      <c r="AB602" s="146"/>
      <c r="AC602" s="142"/>
      <c r="AD602" s="142"/>
    </row>
    <row r="603" spans="1:30" ht="12.75" customHeight="1">
      <c r="A603" s="142"/>
      <c r="B603" s="142"/>
      <c r="C603" s="142"/>
      <c r="D603" s="142"/>
      <c r="E603" s="142"/>
      <c r="F603" s="142"/>
      <c r="G603" s="146"/>
      <c r="H603" s="146"/>
      <c r="I603" s="174"/>
      <c r="J603" s="146"/>
      <c r="K603" s="174"/>
      <c r="L603" s="175"/>
      <c r="M603" s="174"/>
      <c r="N603" s="175"/>
      <c r="O603" s="146"/>
      <c r="P603" s="146"/>
      <c r="Q603" s="146"/>
      <c r="R603" s="146"/>
      <c r="S603" s="146"/>
      <c r="T603" s="146"/>
      <c r="U603" s="146"/>
      <c r="V603" s="146"/>
      <c r="W603" s="146"/>
      <c r="X603" s="146"/>
      <c r="Y603" s="146"/>
      <c r="Z603" s="146"/>
      <c r="AA603" s="146"/>
      <c r="AB603" s="146"/>
      <c r="AC603" s="142"/>
      <c r="AD603" s="142"/>
    </row>
    <row r="604" spans="1:30" ht="12.75" customHeight="1">
      <c r="A604" s="142"/>
      <c r="B604" s="142"/>
      <c r="C604" s="142"/>
      <c r="D604" s="142"/>
      <c r="E604" s="142"/>
      <c r="F604" s="142"/>
      <c r="G604" s="146"/>
      <c r="H604" s="146"/>
      <c r="I604" s="174"/>
      <c r="J604" s="146"/>
      <c r="K604" s="174"/>
      <c r="L604" s="175"/>
      <c r="M604" s="174"/>
      <c r="N604" s="175"/>
      <c r="O604" s="146"/>
      <c r="P604" s="146"/>
      <c r="Q604" s="146"/>
      <c r="R604" s="146"/>
      <c r="S604" s="146"/>
      <c r="T604" s="146"/>
      <c r="U604" s="146"/>
      <c r="V604" s="146"/>
      <c r="W604" s="146"/>
      <c r="X604" s="146"/>
      <c r="Y604" s="146"/>
      <c r="Z604" s="146"/>
      <c r="AA604" s="146"/>
      <c r="AB604" s="146"/>
      <c r="AC604" s="142"/>
      <c r="AD604" s="142"/>
    </row>
    <row r="605" spans="1:30" ht="12.75" customHeight="1">
      <c r="A605" s="142"/>
      <c r="B605" s="142"/>
      <c r="C605" s="142"/>
      <c r="D605" s="142"/>
      <c r="E605" s="142"/>
      <c r="F605" s="142"/>
      <c r="G605" s="146"/>
      <c r="H605" s="146"/>
      <c r="I605" s="174"/>
      <c r="J605" s="146"/>
      <c r="K605" s="174"/>
      <c r="L605" s="175"/>
      <c r="M605" s="174"/>
      <c r="N605" s="175"/>
      <c r="O605" s="146"/>
      <c r="P605" s="146"/>
      <c r="Q605" s="146"/>
      <c r="R605" s="146"/>
      <c r="S605" s="146"/>
      <c r="T605" s="146"/>
      <c r="U605" s="146"/>
      <c r="V605" s="146"/>
      <c r="W605" s="146"/>
      <c r="X605" s="146"/>
      <c r="Y605" s="146"/>
      <c r="Z605" s="146"/>
      <c r="AA605" s="146"/>
      <c r="AB605" s="146"/>
      <c r="AC605" s="142"/>
      <c r="AD605" s="142"/>
    </row>
    <row r="606" spans="1:30" ht="12.75" customHeight="1">
      <c r="A606" s="142"/>
      <c r="B606" s="142"/>
      <c r="C606" s="142"/>
      <c r="D606" s="142"/>
      <c r="E606" s="142"/>
      <c r="F606" s="142"/>
      <c r="G606" s="146"/>
      <c r="H606" s="146"/>
      <c r="I606" s="174"/>
      <c r="J606" s="146"/>
      <c r="K606" s="174"/>
      <c r="L606" s="175"/>
      <c r="M606" s="174"/>
      <c r="N606" s="175"/>
      <c r="O606" s="146"/>
      <c r="P606" s="146"/>
      <c r="Q606" s="146"/>
      <c r="R606" s="146"/>
      <c r="S606" s="146"/>
      <c r="T606" s="146"/>
      <c r="U606" s="146"/>
      <c r="V606" s="146"/>
      <c r="W606" s="146"/>
      <c r="X606" s="146"/>
      <c r="Y606" s="146"/>
      <c r="Z606" s="146"/>
      <c r="AA606" s="146"/>
      <c r="AB606" s="146"/>
      <c r="AC606" s="142"/>
      <c r="AD606" s="142"/>
    </row>
    <row r="607" spans="1:30" ht="12.75" customHeight="1">
      <c r="A607" s="142"/>
      <c r="B607" s="142"/>
      <c r="C607" s="142"/>
      <c r="D607" s="142"/>
      <c r="E607" s="142"/>
      <c r="F607" s="142"/>
      <c r="G607" s="146"/>
      <c r="H607" s="146"/>
      <c r="I607" s="174"/>
      <c r="J607" s="146"/>
      <c r="K607" s="174"/>
      <c r="L607" s="175"/>
      <c r="M607" s="174"/>
      <c r="N607" s="175"/>
      <c r="O607" s="146"/>
      <c r="P607" s="146"/>
      <c r="Q607" s="146"/>
      <c r="R607" s="146"/>
      <c r="S607" s="146"/>
      <c r="T607" s="146"/>
      <c r="U607" s="146"/>
      <c r="V607" s="146"/>
      <c r="W607" s="146"/>
      <c r="X607" s="146"/>
      <c r="Y607" s="146"/>
      <c r="Z607" s="146"/>
      <c r="AA607" s="146"/>
      <c r="AB607" s="146"/>
      <c r="AC607" s="142"/>
      <c r="AD607" s="142"/>
    </row>
    <row r="608" spans="1:30" ht="12.75" customHeight="1">
      <c r="A608" s="142"/>
      <c r="B608" s="142"/>
      <c r="C608" s="142"/>
      <c r="D608" s="142"/>
      <c r="E608" s="142"/>
      <c r="F608" s="142"/>
      <c r="G608" s="146"/>
      <c r="H608" s="146"/>
      <c r="I608" s="174"/>
      <c r="J608" s="146"/>
      <c r="K608" s="174"/>
      <c r="L608" s="175"/>
      <c r="M608" s="174"/>
      <c r="N608" s="175"/>
      <c r="O608" s="146"/>
      <c r="P608" s="146"/>
      <c r="Q608" s="146"/>
      <c r="R608" s="146"/>
      <c r="S608" s="146"/>
      <c r="T608" s="146"/>
      <c r="U608" s="146"/>
      <c r="V608" s="146"/>
      <c r="W608" s="146"/>
      <c r="X608" s="146"/>
      <c r="Y608" s="146"/>
      <c r="Z608" s="146"/>
      <c r="AA608" s="146"/>
      <c r="AB608" s="146"/>
      <c r="AC608" s="142"/>
      <c r="AD608" s="142"/>
    </row>
    <row r="609" spans="1:30" ht="12.75" customHeight="1">
      <c r="A609" s="142"/>
      <c r="B609" s="142"/>
      <c r="C609" s="142"/>
      <c r="D609" s="142"/>
      <c r="E609" s="142"/>
      <c r="F609" s="142"/>
      <c r="G609" s="146"/>
      <c r="H609" s="146"/>
      <c r="I609" s="174"/>
      <c r="J609" s="146"/>
      <c r="K609" s="174"/>
      <c r="L609" s="175"/>
      <c r="M609" s="174"/>
      <c r="N609" s="175"/>
      <c r="O609" s="146"/>
      <c r="P609" s="146"/>
      <c r="Q609" s="146"/>
      <c r="R609" s="146"/>
      <c r="S609" s="146"/>
      <c r="T609" s="146"/>
      <c r="U609" s="146"/>
      <c r="V609" s="146"/>
      <c r="W609" s="146"/>
      <c r="X609" s="146"/>
      <c r="Y609" s="146"/>
      <c r="Z609" s="146"/>
      <c r="AA609" s="146"/>
      <c r="AB609" s="146"/>
      <c r="AC609" s="142"/>
      <c r="AD609" s="142"/>
    </row>
    <row r="610" spans="1:30" ht="12.75" customHeight="1">
      <c r="A610" s="142"/>
      <c r="B610" s="142"/>
      <c r="C610" s="142"/>
      <c r="D610" s="142"/>
      <c r="E610" s="142"/>
      <c r="F610" s="142"/>
      <c r="G610" s="146"/>
      <c r="H610" s="146"/>
      <c r="I610" s="174"/>
      <c r="J610" s="146"/>
      <c r="K610" s="174"/>
      <c r="L610" s="175"/>
      <c r="M610" s="174"/>
      <c r="N610" s="175"/>
      <c r="O610" s="146"/>
      <c r="P610" s="146"/>
      <c r="Q610" s="146"/>
      <c r="R610" s="146"/>
      <c r="S610" s="146"/>
      <c r="T610" s="146"/>
      <c r="U610" s="146"/>
      <c r="V610" s="146"/>
      <c r="W610" s="146"/>
      <c r="X610" s="146"/>
      <c r="Y610" s="146"/>
      <c r="Z610" s="146"/>
      <c r="AA610" s="146"/>
      <c r="AB610" s="146"/>
      <c r="AC610" s="142"/>
      <c r="AD610" s="142"/>
    </row>
    <row r="611" spans="1:30" ht="12.75" customHeight="1">
      <c r="A611" s="142"/>
      <c r="B611" s="142"/>
      <c r="C611" s="142"/>
      <c r="D611" s="142"/>
      <c r="E611" s="142"/>
      <c r="F611" s="142"/>
      <c r="G611" s="146"/>
      <c r="H611" s="146"/>
      <c r="I611" s="174"/>
      <c r="J611" s="146"/>
      <c r="K611" s="174"/>
      <c r="L611" s="175"/>
      <c r="M611" s="174"/>
      <c r="N611" s="175"/>
      <c r="O611" s="146"/>
      <c r="P611" s="146"/>
      <c r="Q611" s="146"/>
      <c r="R611" s="146"/>
      <c r="S611" s="146"/>
      <c r="T611" s="146"/>
      <c r="U611" s="146"/>
      <c r="V611" s="146"/>
      <c r="W611" s="146"/>
      <c r="X611" s="146"/>
      <c r="Y611" s="146"/>
      <c r="Z611" s="146"/>
      <c r="AA611" s="146"/>
      <c r="AB611" s="146"/>
      <c r="AC611" s="142"/>
      <c r="AD611" s="142"/>
    </row>
    <row r="612" spans="1:30" ht="12.75" customHeight="1">
      <c r="A612" s="142"/>
      <c r="B612" s="142"/>
      <c r="C612" s="142"/>
      <c r="D612" s="142"/>
      <c r="E612" s="142"/>
      <c r="F612" s="142"/>
      <c r="G612" s="146"/>
      <c r="H612" s="146"/>
      <c r="I612" s="174"/>
      <c r="J612" s="146"/>
      <c r="K612" s="174"/>
      <c r="L612" s="175"/>
      <c r="M612" s="174"/>
      <c r="N612" s="175"/>
      <c r="O612" s="146"/>
      <c r="P612" s="146"/>
      <c r="Q612" s="146"/>
      <c r="R612" s="146"/>
      <c r="S612" s="146"/>
      <c r="T612" s="146"/>
      <c r="U612" s="146"/>
      <c r="V612" s="146"/>
      <c r="W612" s="146"/>
      <c r="X612" s="146"/>
      <c r="Y612" s="146"/>
      <c r="Z612" s="146"/>
      <c r="AA612" s="146"/>
      <c r="AB612" s="146"/>
      <c r="AC612" s="142"/>
      <c r="AD612" s="142"/>
    </row>
    <row r="613" spans="1:30" ht="12.75" customHeight="1">
      <c r="A613" s="142"/>
      <c r="B613" s="142"/>
      <c r="C613" s="142"/>
      <c r="D613" s="142"/>
      <c r="E613" s="142"/>
      <c r="F613" s="142"/>
      <c r="G613" s="146"/>
      <c r="H613" s="146"/>
      <c r="I613" s="174"/>
      <c r="J613" s="146"/>
      <c r="K613" s="174"/>
      <c r="L613" s="175"/>
      <c r="M613" s="174"/>
      <c r="N613" s="175"/>
      <c r="O613" s="146"/>
      <c r="P613" s="146"/>
      <c r="Q613" s="146"/>
      <c r="R613" s="146"/>
      <c r="S613" s="146"/>
      <c r="T613" s="146"/>
      <c r="U613" s="146"/>
      <c r="V613" s="146"/>
      <c r="W613" s="146"/>
      <c r="X613" s="146"/>
      <c r="Y613" s="146"/>
      <c r="Z613" s="146"/>
      <c r="AA613" s="146"/>
      <c r="AB613" s="146"/>
      <c r="AC613" s="142"/>
      <c r="AD613" s="142"/>
    </row>
    <row r="614" spans="1:30" ht="12.75" customHeight="1">
      <c r="A614" s="142"/>
      <c r="B614" s="142"/>
      <c r="C614" s="142"/>
      <c r="D614" s="142"/>
      <c r="E614" s="142"/>
      <c r="F614" s="142"/>
      <c r="G614" s="146"/>
      <c r="H614" s="146"/>
      <c r="I614" s="174"/>
      <c r="J614" s="146"/>
      <c r="K614" s="174"/>
      <c r="L614" s="175"/>
      <c r="M614" s="174"/>
      <c r="N614" s="175"/>
      <c r="O614" s="146"/>
      <c r="P614" s="146"/>
      <c r="Q614" s="146"/>
      <c r="R614" s="146"/>
      <c r="S614" s="146"/>
      <c r="T614" s="146"/>
      <c r="U614" s="146"/>
      <c r="V614" s="146"/>
      <c r="W614" s="146"/>
      <c r="X614" s="146"/>
      <c r="Y614" s="146"/>
      <c r="Z614" s="146"/>
      <c r="AA614" s="146"/>
      <c r="AB614" s="146"/>
      <c r="AC614" s="142"/>
      <c r="AD614" s="142"/>
    </row>
    <row r="615" spans="1:30" ht="12.75" customHeight="1">
      <c r="A615" s="142"/>
      <c r="B615" s="142"/>
      <c r="C615" s="142"/>
      <c r="D615" s="142"/>
      <c r="E615" s="142"/>
      <c r="F615" s="142"/>
      <c r="G615" s="146"/>
      <c r="H615" s="146"/>
      <c r="I615" s="174"/>
      <c r="J615" s="146"/>
      <c r="K615" s="174"/>
      <c r="L615" s="175"/>
      <c r="M615" s="174"/>
      <c r="N615" s="175"/>
      <c r="O615" s="146"/>
      <c r="P615" s="146"/>
      <c r="Q615" s="146"/>
      <c r="R615" s="146"/>
      <c r="S615" s="146"/>
      <c r="T615" s="146"/>
      <c r="U615" s="146"/>
      <c r="V615" s="146"/>
      <c r="W615" s="146"/>
      <c r="X615" s="146"/>
      <c r="Y615" s="146"/>
      <c r="Z615" s="146"/>
      <c r="AA615" s="146"/>
      <c r="AB615" s="146"/>
      <c r="AC615" s="142"/>
      <c r="AD615" s="142"/>
    </row>
    <row r="616" spans="1:30" ht="12.75" customHeight="1">
      <c r="A616" s="142"/>
      <c r="B616" s="142"/>
      <c r="C616" s="142"/>
      <c r="D616" s="142"/>
      <c r="E616" s="142"/>
      <c r="F616" s="142"/>
      <c r="G616" s="146"/>
      <c r="H616" s="146"/>
      <c r="I616" s="174"/>
      <c r="J616" s="146"/>
      <c r="K616" s="174"/>
      <c r="L616" s="175"/>
      <c r="M616" s="174"/>
      <c r="N616" s="175"/>
      <c r="O616" s="146"/>
      <c r="P616" s="146"/>
      <c r="Q616" s="146"/>
      <c r="R616" s="146"/>
      <c r="S616" s="146"/>
      <c r="T616" s="146"/>
      <c r="U616" s="146"/>
      <c r="V616" s="146"/>
      <c r="W616" s="146"/>
      <c r="X616" s="146"/>
      <c r="Y616" s="146"/>
      <c r="Z616" s="146"/>
      <c r="AA616" s="146"/>
      <c r="AB616" s="146"/>
      <c r="AC616" s="142"/>
      <c r="AD616" s="142"/>
    </row>
    <row r="617" spans="1:30" ht="12.75" customHeight="1">
      <c r="A617" s="142"/>
      <c r="B617" s="142"/>
      <c r="C617" s="142"/>
      <c r="D617" s="142"/>
      <c r="E617" s="142"/>
      <c r="F617" s="142"/>
      <c r="G617" s="146"/>
      <c r="H617" s="146"/>
      <c r="I617" s="174"/>
      <c r="J617" s="146"/>
      <c r="K617" s="174"/>
      <c r="L617" s="175"/>
      <c r="M617" s="174"/>
      <c r="N617" s="175"/>
      <c r="O617" s="146"/>
      <c r="P617" s="146"/>
      <c r="Q617" s="146"/>
      <c r="R617" s="146"/>
      <c r="S617" s="146"/>
      <c r="T617" s="146"/>
      <c r="U617" s="146"/>
      <c r="V617" s="146"/>
      <c r="W617" s="146"/>
      <c r="X617" s="146"/>
      <c r="Y617" s="146"/>
      <c r="Z617" s="146"/>
      <c r="AA617" s="146"/>
      <c r="AB617" s="146"/>
      <c r="AC617" s="142"/>
      <c r="AD617" s="142"/>
    </row>
    <row r="618" spans="1:30" ht="12.75" customHeight="1">
      <c r="A618" s="142"/>
      <c r="B618" s="142"/>
      <c r="C618" s="142"/>
      <c r="D618" s="142"/>
      <c r="E618" s="142"/>
      <c r="F618" s="142"/>
      <c r="G618" s="146"/>
      <c r="H618" s="146"/>
      <c r="I618" s="174"/>
      <c r="J618" s="146"/>
      <c r="K618" s="174"/>
      <c r="L618" s="175"/>
      <c r="M618" s="174"/>
      <c r="N618" s="175"/>
      <c r="O618" s="146"/>
      <c r="P618" s="146"/>
      <c r="Q618" s="146"/>
      <c r="R618" s="146"/>
      <c r="S618" s="146"/>
      <c r="T618" s="146"/>
      <c r="U618" s="146"/>
      <c r="V618" s="146"/>
      <c r="W618" s="146"/>
      <c r="X618" s="146"/>
      <c r="Y618" s="146"/>
      <c r="Z618" s="146"/>
      <c r="AA618" s="146"/>
      <c r="AB618" s="146"/>
      <c r="AC618" s="142"/>
      <c r="AD618" s="142"/>
    </row>
    <row r="619" spans="1:30" ht="12.75" customHeight="1">
      <c r="A619" s="142"/>
      <c r="B619" s="142"/>
      <c r="C619" s="142"/>
      <c r="D619" s="142"/>
      <c r="E619" s="142"/>
      <c r="F619" s="142"/>
      <c r="G619" s="146"/>
      <c r="H619" s="146"/>
      <c r="I619" s="174"/>
      <c r="J619" s="146"/>
      <c r="K619" s="174"/>
      <c r="L619" s="175"/>
      <c r="M619" s="174"/>
      <c r="N619" s="175"/>
      <c r="O619" s="146"/>
      <c r="P619" s="146"/>
      <c r="Q619" s="146"/>
      <c r="R619" s="146"/>
      <c r="S619" s="146"/>
      <c r="T619" s="146"/>
      <c r="U619" s="146"/>
      <c r="V619" s="146"/>
      <c r="W619" s="146"/>
      <c r="X619" s="146"/>
      <c r="Y619" s="146"/>
      <c r="Z619" s="146"/>
      <c r="AA619" s="146"/>
      <c r="AB619" s="146"/>
      <c r="AC619" s="142"/>
      <c r="AD619" s="142"/>
    </row>
    <row r="620" spans="1:30" ht="12.75" customHeight="1">
      <c r="A620" s="142"/>
      <c r="B620" s="142"/>
      <c r="C620" s="142"/>
      <c r="D620" s="142"/>
      <c r="E620" s="142"/>
      <c r="F620" s="142"/>
      <c r="G620" s="146"/>
      <c r="H620" s="146"/>
      <c r="I620" s="174"/>
      <c r="J620" s="146"/>
      <c r="K620" s="174"/>
      <c r="L620" s="175"/>
      <c r="M620" s="174"/>
      <c r="N620" s="175"/>
      <c r="O620" s="146"/>
      <c r="P620" s="146"/>
      <c r="Q620" s="146"/>
      <c r="R620" s="146"/>
      <c r="S620" s="146"/>
      <c r="T620" s="146"/>
      <c r="U620" s="146"/>
      <c r="V620" s="146"/>
      <c r="W620" s="146"/>
      <c r="X620" s="146"/>
      <c r="Y620" s="146"/>
      <c r="Z620" s="146"/>
      <c r="AA620" s="146"/>
      <c r="AB620" s="146"/>
      <c r="AC620" s="142"/>
      <c r="AD620" s="142"/>
    </row>
    <row r="621" spans="1:30" ht="12.75" customHeight="1">
      <c r="A621" s="142"/>
      <c r="B621" s="142"/>
      <c r="C621" s="142"/>
      <c r="D621" s="142"/>
      <c r="E621" s="142"/>
      <c r="F621" s="142"/>
      <c r="G621" s="146"/>
      <c r="H621" s="146"/>
      <c r="I621" s="174"/>
      <c r="J621" s="146"/>
      <c r="K621" s="174"/>
      <c r="L621" s="175"/>
      <c r="M621" s="174"/>
      <c r="N621" s="175"/>
      <c r="O621" s="146"/>
      <c r="P621" s="146"/>
      <c r="Q621" s="146"/>
      <c r="R621" s="146"/>
      <c r="S621" s="146"/>
      <c r="T621" s="146"/>
      <c r="U621" s="146"/>
      <c r="V621" s="146"/>
      <c r="W621" s="146"/>
      <c r="X621" s="146"/>
      <c r="Y621" s="146"/>
      <c r="Z621" s="146"/>
      <c r="AA621" s="146"/>
      <c r="AB621" s="146"/>
      <c r="AC621" s="142"/>
      <c r="AD621" s="142"/>
    </row>
    <row r="622" spans="1:30" ht="12.75" customHeight="1">
      <c r="A622" s="142"/>
      <c r="B622" s="142"/>
      <c r="C622" s="142"/>
      <c r="D622" s="142"/>
      <c r="E622" s="142"/>
      <c r="F622" s="142"/>
      <c r="G622" s="146"/>
      <c r="H622" s="146"/>
      <c r="I622" s="174"/>
      <c r="J622" s="146"/>
      <c r="K622" s="174"/>
      <c r="L622" s="175"/>
      <c r="M622" s="174"/>
      <c r="N622" s="175"/>
      <c r="O622" s="146"/>
      <c r="P622" s="146"/>
      <c r="Q622" s="146"/>
      <c r="R622" s="146"/>
      <c r="S622" s="146"/>
      <c r="T622" s="146"/>
      <c r="U622" s="146"/>
      <c r="V622" s="146"/>
      <c r="W622" s="146"/>
      <c r="X622" s="146"/>
      <c r="Y622" s="146"/>
      <c r="Z622" s="146"/>
      <c r="AA622" s="146"/>
      <c r="AB622" s="146"/>
      <c r="AC622" s="142"/>
      <c r="AD622" s="142"/>
    </row>
    <row r="623" spans="1:30" ht="12.75" customHeight="1">
      <c r="A623" s="142"/>
      <c r="B623" s="142"/>
      <c r="C623" s="142"/>
      <c r="D623" s="142"/>
      <c r="E623" s="142"/>
      <c r="F623" s="142"/>
      <c r="G623" s="146"/>
      <c r="H623" s="146"/>
      <c r="I623" s="174"/>
      <c r="J623" s="146"/>
      <c r="K623" s="174"/>
      <c r="L623" s="175"/>
      <c r="M623" s="174"/>
      <c r="N623" s="175"/>
      <c r="O623" s="146"/>
      <c r="P623" s="146"/>
      <c r="Q623" s="146"/>
      <c r="R623" s="146"/>
      <c r="S623" s="146"/>
      <c r="T623" s="146"/>
      <c r="U623" s="146"/>
      <c r="V623" s="146"/>
      <c r="W623" s="146"/>
      <c r="X623" s="146"/>
      <c r="Y623" s="146"/>
      <c r="Z623" s="146"/>
      <c r="AA623" s="146"/>
      <c r="AB623" s="146"/>
      <c r="AC623" s="142"/>
      <c r="AD623" s="142"/>
    </row>
    <row r="624" spans="1:30" ht="12.75" customHeight="1">
      <c r="A624" s="142"/>
      <c r="B624" s="142"/>
      <c r="C624" s="142"/>
      <c r="D624" s="142"/>
      <c r="E624" s="142"/>
      <c r="F624" s="142"/>
      <c r="G624" s="146"/>
      <c r="H624" s="146"/>
      <c r="I624" s="174"/>
      <c r="J624" s="146"/>
      <c r="K624" s="174"/>
      <c r="L624" s="175"/>
      <c r="M624" s="174"/>
      <c r="N624" s="175"/>
      <c r="O624" s="146"/>
      <c r="P624" s="146"/>
      <c r="Q624" s="146"/>
      <c r="R624" s="146"/>
      <c r="S624" s="146"/>
      <c r="T624" s="146"/>
      <c r="U624" s="146"/>
      <c r="V624" s="146"/>
      <c r="W624" s="146"/>
      <c r="X624" s="146"/>
      <c r="Y624" s="146"/>
      <c r="Z624" s="146"/>
      <c r="AA624" s="146"/>
      <c r="AB624" s="146"/>
      <c r="AC624" s="142"/>
      <c r="AD624" s="142"/>
    </row>
    <row r="625" spans="1:30" ht="12.75" customHeight="1">
      <c r="A625" s="142"/>
      <c r="B625" s="142"/>
      <c r="C625" s="142"/>
      <c r="D625" s="142"/>
      <c r="E625" s="142"/>
      <c r="F625" s="142"/>
      <c r="G625" s="146"/>
      <c r="H625" s="146"/>
      <c r="I625" s="174"/>
      <c r="J625" s="146"/>
      <c r="K625" s="174"/>
      <c r="L625" s="175"/>
      <c r="M625" s="174"/>
      <c r="N625" s="175"/>
      <c r="O625" s="146"/>
      <c r="P625" s="146"/>
      <c r="Q625" s="146"/>
      <c r="R625" s="146"/>
      <c r="S625" s="146"/>
      <c r="T625" s="146"/>
      <c r="U625" s="146"/>
      <c r="V625" s="146"/>
      <c r="W625" s="146"/>
      <c r="X625" s="146"/>
      <c r="Y625" s="146"/>
      <c r="Z625" s="146"/>
      <c r="AA625" s="146"/>
      <c r="AB625" s="146"/>
      <c r="AC625" s="142"/>
      <c r="AD625" s="142"/>
    </row>
    <row r="626" spans="1:30" ht="12.75" customHeight="1">
      <c r="A626" s="142"/>
      <c r="B626" s="142"/>
      <c r="C626" s="142"/>
      <c r="D626" s="142"/>
      <c r="E626" s="142"/>
      <c r="F626" s="142"/>
      <c r="G626" s="146"/>
      <c r="H626" s="146"/>
      <c r="I626" s="174"/>
      <c r="J626" s="146"/>
      <c r="K626" s="174"/>
      <c r="L626" s="175"/>
      <c r="M626" s="174"/>
      <c r="N626" s="175"/>
      <c r="O626" s="146"/>
      <c r="P626" s="146"/>
      <c r="Q626" s="146"/>
      <c r="R626" s="146"/>
      <c r="S626" s="146"/>
      <c r="T626" s="146"/>
      <c r="U626" s="146"/>
      <c r="V626" s="146"/>
      <c r="W626" s="146"/>
      <c r="X626" s="146"/>
      <c r="Y626" s="146"/>
      <c r="Z626" s="146"/>
      <c r="AA626" s="146"/>
      <c r="AB626" s="146"/>
      <c r="AC626" s="142"/>
      <c r="AD626" s="142"/>
    </row>
    <row r="627" spans="1:30" ht="12.75" customHeight="1">
      <c r="A627" s="142"/>
      <c r="B627" s="142"/>
      <c r="C627" s="142"/>
      <c r="D627" s="142"/>
      <c r="E627" s="142"/>
      <c r="F627" s="142"/>
      <c r="G627" s="146"/>
      <c r="H627" s="146"/>
      <c r="I627" s="174"/>
      <c r="J627" s="146"/>
      <c r="K627" s="174"/>
      <c r="L627" s="175"/>
      <c r="M627" s="174"/>
      <c r="N627" s="175"/>
      <c r="O627" s="146"/>
      <c r="P627" s="146"/>
      <c r="Q627" s="146"/>
      <c r="R627" s="146"/>
      <c r="S627" s="146"/>
      <c r="T627" s="146"/>
      <c r="U627" s="146"/>
      <c r="V627" s="146"/>
      <c r="W627" s="146"/>
      <c r="X627" s="146"/>
      <c r="Y627" s="146"/>
      <c r="Z627" s="146"/>
      <c r="AA627" s="146"/>
      <c r="AB627" s="146"/>
      <c r="AC627" s="142"/>
      <c r="AD627" s="142"/>
    </row>
    <row r="628" spans="1:30" ht="12.75" customHeight="1">
      <c r="A628" s="142"/>
      <c r="B628" s="142"/>
      <c r="C628" s="142"/>
      <c r="D628" s="142"/>
      <c r="E628" s="142"/>
      <c r="F628" s="142"/>
      <c r="G628" s="146"/>
      <c r="H628" s="146"/>
      <c r="I628" s="174"/>
      <c r="J628" s="146"/>
      <c r="K628" s="174"/>
      <c r="L628" s="175"/>
      <c r="M628" s="174"/>
      <c r="N628" s="175"/>
      <c r="O628" s="146"/>
      <c r="P628" s="146"/>
      <c r="Q628" s="146"/>
      <c r="R628" s="146"/>
      <c r="S628" s="146"/>
      <c r="T628" s="146"/>
      <c r="U628" s="146"/>
      <c r="V628" s="146"/>
      <c r="W628" s="146"/>
      <c r="X628" s="146"/>
      <c r="Y628" s="146"/>
      <c r="Z628" s="146"/>
      <c r="AA628" s="146"/>
      <c r="AB628" s="146"/>
      <c r="AC628" s="142"/>
      <c r="AD628" s="142"/>
    </row>
    <row r="629" spans="1:30" ht="12.75" customHeight="1">
      <c r="A629" s="142"/>
      <c r="B629" s="142"/>
      <c r="C629" s="142"/>
      <c r="D629" s="142"/>
      <c r="E629" s="142"/>
      <c r="F629" s="142"/>
      <c r="G629" s="146"/>
      <c r="H629" s="146"/>
      <c r="I629" s="174"/>
      <c r="J629" s="146"/>
      <c r="K629" s="174"/>
      <c r="L629" s="175"/>
      <c r="M629" s="174"/>
      <c r="N629" s="175"/>
      <c r="O629" s="146"/>
      <c r="P629" s="146"/>
      <c r="Q629" s="146"/>
      <c r="R629" s="146"/>
      <c r="S629" s="146"/>
      <c r="T629" s="146"/>
      <c r="U629" s="146"/>
      <c r="V629" s="146"/>
      <c r="W629" s="146"/>
      <c r="X629" s="146"/>
      <c r="Y629" s="146"/>
      <c r="Z629" s="146"/>
      <c r="AA629" s="146"/>
      <c r="AB629" s="146"/>
      <c r="AC629" s="142"/>
      <c r="AD629" s="142"/>
    </row>
    <row r="630" spans="1:30" ht="12.75" customHeight="1">
      <c r="A630" s="142"/>
      <c r="B630" s="142"/>
      <c r="C630" s="142"/>
      <c r="D630" s="142"/>
      <c r="E630" s="142"/>
      <c r="F630" s="142"/>
      <c r="G630" s="146"/>
      <c r="H630" s="146"/>
      <c r="I630" s="174"/>
      <c r="J630" s="146"/>
      <c r="K630" s="174"/>
      <c r="L630" s="175"/>
      <c r="M630" s="174"/>
      <c r="N630" s="175"/>
      <c r="O630" s="146"/>
      <c r="P630" s="146"/>
      <c r="Q630" s="146"/>
      <c r="R630" s="146"/>
      <c r="S630" s="146"/>
      <c r="T630" s="146"/>
      <c r="U630" s="146"/>
      <c r="V630" s="146"/>
      <c r="W630" s="146"/>
      <c r="X630" s="146"/>
      <c r="Y630" s="146"/>
      <c r="Z630" s="146"/>
      <c r="AA630" s="146"/>
      <c r="AB630" s="146"/>
      <c r="AC630" s="142"/>
      <c r="AD630" s="142"/>
    </row>
    <row r="631" spans="1:30" ht="12.75" customHeight="1">
      <c r="A631" s="142"/>
      <c r="B631" s="142"/>
      <c r="C631" s="142"/>
      <c r="D631" s="142"/>
      <c r="E631" s="142"/>
      <c r="F631" s="142"/>
      <c r="G631" s="146"/>
      <c r="H631" s="146"/>
      <c r="I631" s="174"/>
      <c r="J631" s="146"/>
      <c r="K631" s="174"/>
      <c r="L631" s="175"/>
      <c r="M631" s="174"/>
      <c r="N631" s="175"/>
      <c r="O631" s="146"/>
      <c r="P631" s="146"/>
      <c r="Q631" s="146"/>
      <c r="R631" s="146"/>
      <c r="S631" s="146"/>
      <c r="T631" s="146"/>
      <c r="U631" s="146"/>
      <c r="V631" s="146"/>
      <c r="W631" s="146"/>
      <c r="X631" s="146"/>
      <c r="Y631" s="146"/>
      <c r="Z631" s="146"/>
      <c r="AA631" s="146"/>
      <c r="AB631" s="146"/>
      <c r="AC631" s="142"/>
      <c r="AD631" s="142"/>
    </row>
    <row r="632" spans="1:30" ht="12.75" customHeight="1">
      <c r="A632" s="142"/>
      <c r="B632" s="142"/>
      <c r="C632" s="142"/>
      <c r="D632" s="142"/>
      <c r="E632" s="142"/>
      <c r="F632" s="142"/>
      <c r="G632" s="146"/>
      <c r="H632" s="146"/>
      <c r="I632" s="174"/>
      <c r="J632" s="146"/>
      <c r="K632" s="174"/>
      <c r="L632" s="175"/>
      <c r="M632" s="174"/>
      <c r="N632" s="175"/>
      <c r="O632" s="146"/>
      <c r="P632" s="146"/>
      <c r="Q632" s="146"/>
      <c r="R632" s="146"/>
      <c r="S632" s="146"/>
      <c r="T632" s="146"/>
      <c r="U632" s="146"/>
      <c r="V632" s="146"/>
      <c r="W632" s="146"/>
      <c r="X632" s="146"/>
      <c r="Y632" s="146"/>
      <c r="Z632" s="146"/>
      <c r="AA632" s="146"/>
      <c r="AB632" s="146"/>
      <c r="AC632" s="142"/>
      <c r="AD632" s="142"/>
    </row>
    <row r="633" spans="1:30" ht="12.75" customHeight="1">
      <c r="A633" s="142"/>
      <c r="B633" s="142"/>
      <c r="C633" s="142"/>
      <c r="D633" s="142"/>
      <c r="E633" s="142"/>
      <c r="F633" s="142"/>
      <c r="G633" s="146"/>
      <c r="H633" s="146"/>
      <c r="I633" s="174"/>
      <c r="J633" s="146"/>
      <c r="K633" s="174"/>
      <c r="L633" s="175"/>
      <c r="M633" s="174"/>
      <c r="N633" s="175"/>
      <c r="O633" s="146"/>
      <c r="P633" s="146"/>
      <c r="Q633" s="146"/>
      <c r="R633" s="146"/>
      <c r="S633" s="146"/>
      <c r="T633" s="146"/>
      <c r="U633" s="146"/>
      <c r="V633" s="146"/>
      <c r="W633" s="146"/>
      <c r="X633" s="146"/>
      <c r="Y633" s="146"/>
      <c r="Z633" s="146"/>
      <c r="AA633" s="146"/>
      <c r="AB633" s="146"/>
      <c r="AC633" s="142"/>
      <c r="AD633" s="142"/>
    </row>
    <row r="634" spans="1:30" ht="12.75" customHeight="1">
      <c r="A634" s="142"/>
      <c r="B634" s="142"/>
      <c r="C634" s="142"/>
      <c r="D634" s="142"/>
      <c r="E634" s="142"/>
      <c r="F634" s="142"/>
      <c r="G634" s="146"/>
      <c r="H634" s="146"/>
      <c r="I634" s="174"/>
      <c r="J634" s="146"/>
      <c r="K634" s="174"/>
      <c r="L634" s="175"/>
      <c r="M634" s="174"/>
      <c r="N634" s="175"/>
      <c r="O634" s="146"/>
      <c r="P634" s="146"/>
      <c r="Q634" s="146"/>
      <c r="R634" s="146"/>
      <c r="S634" s="146"/>
      <c r="T634" s="146"/>
      <c r="U634" s="146"/>
      <c r="V634" s="146"/>
      <c r="W634" s="146"/>
      <c r="X634" s="146"/>
      <c r="Y634" s="146"/>
      <c r="Z634" s="146"/>
      <c r="AA634" s="146"/>
      <c r="AB634" s="146"/>
      <c r="AC634" s="142"/>
      <c r="AD634" s="142"/>
    </row>
    <row r="635" spans="1:30" ht="12.75" customHeight="1">
      <c r="A635" s="142"/>
      <c r="B635" s="142"/>
      <c r="C635" s="142"/>
      <c r="D635" s="142"/>
      <c r="E635" s="142"/>
      <c r="F635" s="142"/>
      <c r="G635" s="146"/>
      <c r="H635" s="146"/>
      <c r="I635" s="174"/>
      <c r="J635" s="146"/>
      <c r="K635" s="174"/>
      <c r="L635" s="175"/>
      <c r="M635" s="174"/>
      <c r="N635" s="175"/>
      <c r="O635" s="146"/>
      <c r="P635" s="146"/>
      <c r="Q635" s="146"/>
      <c r="R635" s="146"/>
      <c r="S635" s="146"/>
      <c r="T635" s="146"/>
      <c r="U635" s="146"/>
      <c r="V635" s="146"/>
      <c r="W635" s="146"/>
      <c r="X635" s="146"/>
      <c r="Y635" s="146"/>
      <c r="Z635" s="146"/>
      <c r="AA635" s="146"/>
      <c r="AB635" s="146"/>
      <c r="AC635" s="142"/>
      <c r="AD635" s="142"/>
    </row>
    <row r="636" spans="1:30" ht="12.75" customHeight="1">
      <c r="A636" s="142"/>
      <c r="B636" s="142"/>
      <c r="C636" s="142"/>
      <c r="D636" s="142"/>
      <c r="E636" s="142"/>
      <c r="F636" s="142"/>
      <c r="G636" s="146"/>
      <c r="H636" s="146"/>
      <c r="I636" s="174"/>
      <c r="J636" s="146"/>
      <c r="K636" s="174"/>
      <c r="L636" s="175"/>
      <c r="M636" s="174"/>
      <c r="N636" s="175"/>
      <c r="O636" s="146"/>
      <c r="P636" s="146"/>
      <c r="Q636" s="146"/>
      <c r="R636" s="146"/>
      <c r="S636" s="146"/>
      <c r="T636" s="146"/>
      <c r="U636" s="146"/>
      <c r="V636" s="146"/>
      <c r="W636" s="146"/>
      <c r="X636" s="146"/>
      <c r="Y636" s="146"/>
      <c r="Z636" s="146"/>
      <c r="AA636" s="146"/>
      <c r="AB636" s="146"/>
      <c r="AC636" s="142"/>
      <c r="AD636" s="142"/>
    </row>
    <row r="637" spans="1:30" ht="12.75" customHeight="1">
      <c r="A637" s="142"/>
      <c r="B637" s="142"/>
      <c r="C637" s="142"/>
      <c r="D637" s="142"/>
      <c r="E637" s="142"/>
      <c r="F637" s="142"/>
      <c r="G637" s="146"/>
      <c r="H637" s="146"/>
      <c r="I637" s="174"/>
      <c r="J637" s="146"/>
      <c r="K637" s="174"/>
      <c r="L637" s="175"/>
      <c r="M637" s="174"/>
      <c r="N637" s="175"/>
      <c r="O637" s="146"/>
      <c r="P637" s="146"/>
      <c r="Q637" s="146"/>
      <c r="R637" s="146"/>
      <c r="S637" s="146"/>
      <c r="T637" s="146"/>
      <c r="U637" s="146"/>
      <c r="V637" s="146"/>
      <c r="W637" s="146"/>
      <c r="X637" s="146"/>
      <c r="Y637" s="146"/>
      <c r="Z637" s="146"/>
      <c r="AA637" s="146"/>
      <c r="AB637" s="146"/>
      <c r="AC637" s="142"/>
      <c r="AD637" s="142"/>
    </row>
    <row r="638" spans="1:30" ht="12.75" customHeight="1">
      <c r="A638" s="142"/>
      <c r="B638" s="142"/>
      <c r="C638" s="142"/>
      <c r="D638" s="142"/>
      <c r="E638" s="142"/>
      <c r="F638" s="142"/>
      <c r="G638" s="146"/>
      <c r="H638" s="146"/>
      <c r="I638" s="174"/>
      <c r="J638" s="146"/>
      <c r="K638" s="174"/>
      <c r="L638" s="175"/>
      <c r="M638" s="174"/>
      <c r="N638" s="175"/>
      <c r="O638" s="146"/>
      <c r="P638" s="146"/>
      <c r="Q638" s="146"/>
      <c r="R638" s="146"/>
      <c r="S638" s="146"/>
      <c r="T638" s="146"/>
      <c r="U638" s="146"/>
      <c r="V638" s="146"/>
      <c r="W638" s="146"/>
      <c r="X638" s="146"/>
      <c r="Y638" s="146"/>
      <c r="Z638" s="146"/>
      <c r="AA638" s="146"/>
      <c r="AB638" s="146"/>
      <c r="AC638" s="142"/>
      <c r="AD638" s="142"/>
    </row>
    <row r="639" spans="1:30" ht="12.75" customHeight="1">
      <c r="A639" s="142"/>
      <c r="B639" s="142"/>
      <c r="C639" s="142"/>
      <c r="D639" s="142"/>
      <c r="E639" s="142"/>
      <c r="F639" s="142"/>
      <c r="G639" s="146"/>
      <c r="H639" s="146"/>
      <c r="I639" s="174"/>
      <c r="J639" s="146"/>
      <c r="K639" s="174"/>
      <c r="L639" s="175"/>
      <c r="M639" s="174"/>
      <c r="N639" s="175"/>
      <c r="O639" s="146"/>
      <c r="P639" s="146"/>
      <c r="Q639" s="146"/>
      <c r="R639" s="146"/>
      <c r="S639" s="146"/>
      <c r="T639" s="146"/>
      <c r="U639" s="146"/>
      <c r="V639" s="146"/>
      <c r="W639" s="146"/>
      <c r="X639" s="146"/>
      <c r="Y639" s="146"/>
      <c r="Z639" s="146"/>
      <c r="AA639" s="146"/>
      <c r="AB639" s="146"/>
      <c r="AC639" s="142"/>
      <c r="AD639" s="142"/>
    </row>
    <row r="640" spans="1:30" ht="12.75" customHeight="1">
      <c r="A640" s="142"/>
      <c r="B640" s="142"/>
      <c r="C640" s="142"/>
      <c r="D640" s="142"/>
      <c r="E640" s="142"/>
      <c r="F640" s="142"/>
      <c r="G640" s="146"/>
      <c r="H640" s="146"/>
      <c r="I640" s="174"/>
      <c r="J640" s="146"/>
      <c r="K640" s="174"/>
      <c r="L640" s="175"/>
      <c r="M640" s="174"/>
      <c r="N640" s="175"/>
      <c r="O640" s="146"/>
      <c r="P640" s="146"/>
      <c r="Q640" s="146"/>
      <c r="R640" s="146"/>
      <c r="S640" s="146"/>
      <c r="T640" s="146"/>
      <c r="U640" s="146"/>
      <c r="V640" s="146"/>
      <c r="W640" s="146"/>
      <c r="X640" s="146"/>
      <c r="Y640" s="146"/>
      <c r="Z640" s="146"/>
      <c r="AA640" s="146"/>
      <c r="AB640" s="146"/>
      <c r="AC640" s="142"/>
      <c r="AD640" s="142"/>
    </row>
    <row r="641" spans="1:30" ht="12.75" customHeight="1">
      <c r="A641" s="142"/>
      <c r="B641" s="142"/>
      <c r="C641" s="142"/>
      <c r="D641" s="142"/>
      <c r="E641" s="142"/>
      <c r="F641" s="142"/>
      <c r="G641" s="146"/>
      <c r="H641" s="146"/>
      <c r="I641" s="174"/>
      <c r="J641" s="146"/>
      <c r="K641" s="174"/>
      <c r="L641" s="175"/>
      <c r="M641" s="174"/>
      <c r="N641" s="175"/>
      <c r="O641" s="146"/>
      <c r="P641" s="146"/>
      <c r="Q641" s="146"/>
      <c r="R641" s="146"/>
      <c r="S641" s="146"/>
      <c r="T641" s="146"/>
      <c r="U641" s="146"/>
      <c r="V641" s="146"/>
      <c r="W641" s="146"/>
      <c r="X641" s="146"/>
      <c r="Y641" s="146"/>
      <c r="Z641" s="146"/>
      <c r="AA641" s="146"/>
      <c r="AB641" s="146"/>
      <c r="AC641" s="142"/>
      <c r="AD641" s="142"/>
    </row>
    <row r="642" spans="1:30" ht="12.75" customHeight="1">
      <c r="A642" s="142"/>
      <c r="B642" s="142"/>
      <c r="C642" s="142"/>
      <c r="D642" s="142"/>
      <c r="E642" s="142"/>
      <c r="F642" s="142"/>
      <c r="G642" s="146"/>
      <c r="H642" s="146"/>
      <c r="I642" s="174"/>
      <c r="J642" s="146"/>
      <c r="K642" s="174"/>
      <c r="L642" s="175"/>
      <c r="M642" s="174"/>
      <c r="N642" s="175"/>
      <c r="O642" s="146"/>
      <c r="P642" s="146"/>
      <c r="Q642" s="146"/>
      <c r="R642" s="146"/>
      <c r="S642" s="146"/>
      <c r="T642" s="146"/>
      <c r="U642" s="146"/>
      <c r="V642" s="146"/>
      <c r="W642" s="146"/>
      <c r="X642" s="146"/>
      <c r="Y642" s="146"/>
      <c r="Z642" s="146"/>
      <c r="AA642" s="146"/>
      <c r="AB642" s="146"/>
      <c r="AC642" s="142"/>
      <c r="AD642" s="142"/>
    </row>
    <row r="643" spans="1:30" ht="12.75" customHeight="1">
      <c r="A643" s="142"/>
      <c r="B643" s="142"/>
      <c r="C643" s="142"/>
      <c r="D643" s="142"/>
      <c r="E643" s="142"/>
      <c r="F643" s="142"/>
      <c r="G643" s="146"/>
      <c r="H643" s="146"/>
      <c r="I643" s="174"/>
      <c r="J643" s="146"/>
      <c r="K643" s="174"/>
      <c r="L643" s="175"/>
      <c r="M643" s="174"/>
      <c r="N643" s="175"/>
      <c r="O643" s="146"/>
      <c r="P643" s="146"/>
      <c r="Q643" s="146"/>
      <c r="R643" s="146"/>
      <c r="S643" s="146"/>
      <c r="T643" s="146"/>
      <c r="U643" s="146"/>
      <c r="V643" s="146"/>
      <c r="W643" s="146"/>
      <c r="X643" s="146"/>
      <c r="Y643" s="146"/>
      <c r="Z643" s="146"/>
      <c r="AA643" s="146"/>
      <c r="AB643" s="146"/>
      <c r="AC643" s="142"/>
      <c r="AD643" s="142"/>
    </row>
    <row r="644" spans="1:30" ht="12.75" customHeight="1">
      <c r="A644" s="142"/>
      <c r="B644" s="142"/>
      <c r="C644" s="142"/>
      <c r="D644" s="142"/>
      <c r="E644" s="142"/>
      <c r="F644" s="142"/>
      <c r="G644" s="146"/>
      <c r="H644" s="146"/>
      <c r="I644" s="174"/>
      <c r="J644" s="146"/>
      <c r="K644" s="174"/>
      <c r="L644" s="175"/>
      <c r="M644" s="174"/>
      <c r="N644" s="175"/>
      <c r="O644" s="146"/>
      <c r="P644" s="146"/>
      <c r="Q644" s="146"/>
      <c r="R644" s="146"/>
      <c r="S644" s="146"/>
      <c r="T644" s="146"/>
      <c r="U644" s="146"/>
      <c r="V644" s="146"/>
      <c r="W644" s="146"/>
      <c r="X644" s="146"/>
      <c r="Y644" s="146"/>
      <c r="Z644" s="146"/>
      <c r="AA644" s="146"/>
      <c r="AB644" s="146"/>
      <c r="AC644" s="142"/>
      <c r="AD644" s="142"/>
    </row>
    <row r="645" spans="1:30" ht="12.75" customHeight="1">
      <c r="A645" s="142"/>
      <c r="B645" s="142"/>
      <c r="C645" s="142"/>
      <c r="D645" s="142"/>
      <c r="E645" s="142"/>
      <c r="F645" s="142"/>
      <c r="G645" s="146"/>
      <c r="H645" s="146"/>
      <c r="I645" s="174"/>
      <c r="J645" s="146"/>
      <c r="K645" s="174"/>
      <c r="L645" s="175"/>
      <c r="M645" s="174"/>
      <c r="N645" s="175"/>
      <c r="O645" s="146"/>
      <c r="P645" s="146"/>
      <c r="Q645" s="146"/>
      <c r="R645" s="146"/>
      <c r="S645" s="146"/>
      <c r="T645" s="146"/>
      <c r="U645" s="146"/>
      <c r="V645" s="146"/>
      <c r="W645" s="146"/>
      <c r="X645" s="146"/>
      <c r="Y645" s="146"/>
      <c r="Z645" s="146"/>
      <c r="AA645" s="146"/>
      <c r="AB645" s="146"/>
      <c r="AC645" s="142"/>
      <c r="AD645" s="142"/>
    </row>
    <row r="646" spans="1:30" ht="12.75" customHeight="1">
      <c r="A646" s="142"/>
      <c r="B646" s="142"/>
      <c r="C646" s="142"/>
      <c r="D646" s="142"/>
      <c r="E646" s="142"/>
      <c r="F646" s="142"/>
      <c r="G646" s="146"/>
      <c r="H646" s="146"/>
      <c r="I646" s="174"/>
      <c r="J646" s="146"/>
      <c r="K646" s="174"/>
      <c r="L646" s="175"/>
      <c r="M646" s="174"/>
      <c r="N646" s="175"/>
      <c r="O646" s="146"/>
      <c r="P646" s="146"/>
      <c r="Q646" s="146"/>
      <c r="R646" s="146"/>
      <c r="S646" s="146"/>
      <c r="T646" s="146"/>
      <c r="U646" s="146"/>
      <c r="V646" s="146"/>
      <c r="W646" s="146"/>
      <c r="X646" s="146"/>
      <c r="Y646" s="146"/>
      <c r="Z646" s="146"/>
      <c r="AA646" s="146"/>
      <c r="AB646" s="146"/>
      <c r="AC646" s="142"/>
      <c r="AD646" s="142"/>
    </row>
    <row r="647" spans="1:30" ht="12.75" customHeight="1">
      <c r="A647" s="142"/>
      <c r="B647" s="142"/>
      <c r="C647" s="142"/>
      <c r="D647" s="142"/>
      <c r="E647" s="142"/>
      <c r="F647" s="142"/>
      <c r="G647" s="146"/>
      <c r="H647" s="146"/>
      <c r="I647" s="174"/>
      <c r="J647" s="146"/>
      <c r="K647" s="174"/>
      <c r="L647" s="175"/>
      <c r="M647" s="174"/>
      <c r="N647" s="175"/>
      <c r="O647" s="146"/>
      <c r="P647" s="146"/>
      <c r="Q647" s="146"/>
      <c r="R647" s="146"/>
      <c r="S647" s="146"/>
      <c r="T647" s="146"/>
      <c r="U647" s="146"/>
      <c r="V647" s="146"/>
      <c r="W647" s="146"/>
      <c r="X647" s="146"/>
      <c r="Y647" s="146"/>
      <c r="Z647" s="146"/>
      <c r="AA647" s="146"/>
      <c r="AB647" s="146"/>
      <c r="AC647" s="142"/>
      <c r="AD647" s="142"/>
    </row>
    <row r="648" spans="1:30" ht="12.75" customHeight="1">
      <c r="A648" s="142"/>
      <c r="B648" s="142"/>
      <c r="C648" s="142"/>
      <c r="D648" s="142"/>
      <c r="E648" s="142"/>
      <c r="F648" s="142"/>
      <c r="G648" s="146"/>
      <c r="H648" s="146"/>
      <c r="I648" s="174"/>
      <c r="J648" s="146"/>
      <c r="K648" s="174"/>
      <c r="L648" s="175"/>
      <c r="M648" s="174"/>
      <c r="N648" s="175"/>
      <c r="O648" s="146"/>
      <c r="P648" s="146"/>
      <c r="Q648" s="146"/>
      <c r="R648" s="146"/>
      <c r="S648" s="146"/>
      <c r="T648" s="146"/>
      <c r="U648" s="146"/>
      <c r="V648" s="146"/>
      <c r="W648" s="146"/>
      <c r="X648" s="146"/>
      <c r="Y648" s="146"/>
      <c r="Z648" s="146"/>
      <c r="AA648" s="146"/>
      <c r="AB648" s="146"/>
      <c r="AC648" s="142"/>
      <c r="AD648" s="142"/>
    </row>
    <row r="649" spans="1:30" ht="12.75" customHeight="1">
      <c r="A649" s="142"/>
      <c r="B649" s="142"/>
      <c r="C649" s="142"/>
      <c r="D649" s="142"/>
      <c r="E649" s="142"/>
      <c r="F649" s="142"/>
      <c r="G649" s="146"/>
      <c r="H649" s="146"/>
      <c r="I649" s="174"/>
      <c r="J649" s="146"/>
      <c r="K649" s="174"/>
      <c r="L649" s="175"/>
      <c r="M649" s="174"/>
      <c r="N649" s="175"/>
      <c r="O649" s="146"/>
      <c r="P649" s="146"/>
      <c r="Q649" s="146"/>
      <c r="R649" s="146"/>
      <c r="S649" s="146"/>
      <c r="T649" s="146"/>
      <c r="U649" s="146"/>
      <c r="V649" s="146"/>
      <c r="W649" s="146"/>
      <c r="X649" s="146"/>
      <c r="Y649" s="146"/>
      <c r="Z649" s="146"/>
      <c r="AA649" s="146"/>
      <c r="AB649" s="146"/>
      <c r="AC649" s="142"/>
      <c r="AD649" s="142"/>
    </row>
    <row r="650" spans="1:30" ht="12.75" customHeight="1">
      <c r="A650" s="142"/>
      <c r="B650" s="142"/>
      <c r="C650" s="142"/>
      <c r="D650" s="142"/>
      <c r="E650" s="142"/>
      <c r="F650" s="142"/>
      <c r="G650" s="146"/>
      <c r="H650" s="146"/>
      <c r="I650" s="174"/>
      <c r="J650" s="146"/>
      <c r="K650" s="174"/>
      <c r="L650" s="175"/>
      <c r="M650" s="174"/>
      <c r="N650" s="175"/>
      <c r="O650" s="146"/>
      <c r="P650" s="146"/>
      <c r="Q650" s="146"/>
      <c r="R650" s="146"/>
      <c r="S650" s="146"/>
      <c r="T650" s="146"/>
      <c r="U650" s="146"/>
      <c r="V650" s="146"/>
      <c r="W650" s="146"/>
      <c r="X650" s="146"/>
      <c r="Y650" s="146"/>
      <c r="Z650" s="146"/>
      <c r="AA650" s="146"/>
      <c r="AB650" s="146"/>
      <c r="AC650" s="142"/>
      <c r="AD650" s="142"/>
    </row>
    <row r="651" spans="1:30" ht="12.75" customHeight="1">
      <c r="A651" s="142"/>
      <c r="B651" s="142"/>
      <c r="C651" s="142"/>
      <c r="D651" s="142"/>
      <c r="E651" s="142"/>
      <c r="F651" s="142"/>
      <c r="G651" s="146"/>
      <c r="H651" s="146"/>
      <c r="I651" s="174"/>
      <c r="J651" s="146"/>
      <c r="K651" s="174"/>
      <c r="L651" s="175"/>
      <c r="M651" s="174"/>
      <c r="N651" s="175"/>
      <c r="O651" s="146"/>
      <c r="P651" s="146"/>
      <c r="Q651" s="146"/>
      <c r="R651" s="146"/>
      <c r="S651" s="146"/>
      <c r="T651" s="146"/>
      <c r="U651" s="146"/>
      <c r="V651" s="146"/>
      <c r="W651" s="146"/>
      <c r="X651" s="146"/>
      <c r="Y651" s="146"/>
      <c r="Z651" s="146"/>
      <c r="AA651" s="146"/>
      <c r="AB651" s="146"/>
      <c r="AC651" s="142"/>
      <c r="AD651" s="142"/>
    </row>
    <row r="652" spans="1:30" ht="12.75" customHeight="1">
      <c r="A652" s="142"/>
      <c r="B652" s="142"/>
      <c r="C652" s="142"/>
      <c r="D652" s="142"/>
      <c r="E652" s="142"/>
      <c r="F652" s="142"/>
      <c r="G652" s="146"/>
      <c r="H652" s="146"/>
      <c r="I652" s="174"/>
      <c r="J652" s="146"/>
      <c r="K652" s="174"/>
      <c r="L652" s="175"/>
      <c r="M652" s="174"/>
      <c r="N652" s="175"/>
      <c r="O652" s="146"/>
      <c r="P652" s="146"/>
      <c r="Q652" s="146"/>
      <c r="R652" s="146"/>
      <c r="S652" s="146"/>
      <c r="T652" s="146"/>
      <c r="U652" s="146"/>
      <c r="V652" s="146"/>
      <c r="W652" s="146"/>
      <c r="X652" s="146"/>
      <c r="Y652" s="146"/>
      <c r="Z652" s="146"/>
      <c r="AA652" s="146"/>
      <c r="AB652" s="146"/>
      <c r="AC652" s="142"/>
      <c r="AD652" s="142"/>
    </row>
    <row r="653" spans="1:30" ht="12.75" customHeight="1">
      <c r="A653" s="142"/>
      <c r="B653" s="142"/>
      <c r="C653" s="142"/>
      <c r="D653" s="142"/>
      <c r="E653" s="142"/>
      <c r="F653" s="142"/>
      <c r="G653" s="146"/>
      <c r="H653" s="146"/>
      <c r="I653" s="174"/>
      <c r="J653" s="146"/>
      <c r="K653" s="174"/>
      <c r="L653" s="175"/>
      <c r="M653" s="174"/>
      <c r="N653" s="175"/>
      <c r="O653" s="146"/>
      <c r="P653" s="146"/>
      <c r="Q653" s="146"/>
      <c r="R653" s="146"/>
      <c r="S653" s="146"/>
      <c r="T653" s="146"/>
      <c r="U653" s="146"/>
      <c r="V653" s="146"/>
      <c r="W653" s="146"/>
      <c r="X653" s="146"/>
      <c r="Y653" s="146"/>
      <c r="Z653" s="146"/>
      <c r="AA653" s="146"/>
      <c r="AB653" s="146"/>
      <c r="AC653" s="142"/>
      <c r="AD653" s="142"/>
    </row>
    <row r="654" spans="1:30" ht="12.75" customHeight="1">
      <c r="A654" s="142"/>
      <c r="B654" s="142"/>
      <c r="C654" s="142"/>
      <c r="D654" s="142"/>
      <c r="E654" s="142"/>
      <c r="F654" s="142"/>
      <c r="G654" s="146"/>
      <c r="H654" s="146"/>
      <c r="I654" s="174"/>
      <c r="J654" s="146"/>
      <c r="K654" s="174"/>
      <c r="L654" s="175"/>
      <c r="M654" s="174"/>
      <c r="N654" s="175"/>
      <c r="O654" s="146"/>
      <c r="P654" s="146"/>
      <c r="Q654" s="146"/>
      <c r="R654" s="146"/>
      <c r="S654" s="146"/>
      <c r="T654" s="146"/>
      <c r="U654" s="146"/>
      <c r="V654" s="146"/>
      <c r="W654" s="146"/>
      <c r="X654" s="146"/>
      <c r="Y654" s="146"/>
      <c r="Z654" s="146"/>
      <c r="AA654" s="146"/>
      <c r="AB654" s="146"/>
      <c r="AC654" s="142"/>
      <c r="AD654" s="142"/>
    </row>
    <row r="655" spans="1:30" ht="12.75" customHeight="1">
      <c r="A655" s="142"/>
      <c r="B655" s="142"/>
      <c r="C655" s="142"/>
      <c r="D655" s="142"/>
      <c r="E655" s="142"/>
      <c r="F655" s="142"/>
      <c r="G655" s="146"/>
      <c r="H655" s="146"/>
      <c r="I655" s="174"/>
      <c r="J655" s="146"/>
      <c r="K655" s="174"/>
      <c r="L655" s="175"/>
      <c r="M655" s="174"/>
      <c r="N655" s="175"/>
      <c r="O655" s="146"/>
      <c r="P655" s="146"/>
      <c r="Q655" s="146"/>
      <c r="R655" s="146"/>
      <c r="S655" s="146"/>
      <c r="T655" s="146"/>
      <c r="U655" s="146"/>
      <c r="V655" s="146"/>
      <c r="W655" s="146"/>
      <c r="X655" s="146"/>
      <c r="Y655" s="146"/>
      <c r="Z655" s="146"/>
      <c r="AA655" s="146"/>
      <c r="AB655" s="146"/>
      <c r="AC655" s="142"/>
      <c r="AD655" s="142"/>
    </row>
    <row r="656" spans="1:30" ht="12.75" customHeight="1">
      <c r="A656" s="142"/>
      <c r="B656" s="142"/>
      <c r="C656" s="142"/>
      <c r="D656" s="142"/>
      <c r="E656" s="142"/>
      <c r="F656" s="142"/>
      <c r="G656" s="146"/>
      <c r="H656" s="146"/>
      <c r="I656" s="174"/>
      <c r="J656" s="146"/>
      <c r="K656" s="174"/>
      <c r="L656" s="175"/>
      <c r="M656" s="174"/>
      <c r="N656" s="175"/>
      <c r="O656" s="146"/>
      <c r="P656" s="146"/>
      <c r="Q656" s="146"/>
      <c r="R656" s="146"/>
      <c r="S656" s="146"/>
      <c r="T656" s="146"/>
      <c r="U656" s="146"/>
      <c r="V656" s="146"/>
      <c r="W656" s="146"/>
      <c r="X656" s="146"/>
      <c r="Y656" s="146"/>
      <c r="Z656" s="146"/>
      <c r="AA656" s="146"/>
      <c r="AB656" s="146"/>
      <c r="AC656" s="142"/>
      <c r="AD656" s="142"/>
    </row>
    <row r="657" spans="1:30" ht="12.75" customHeight="1">
      <c r="A657" s="142"/>
      <c r="B657" s="142"/>
      <c r="C657" s="142"/>
      <c r="D657" s="142"/>
      <c r="E657" s="142"/>
      <c r="F657" s="142"/>
      <c r="G657" s="146"/>
      <c r="H657" s="146"/>
      <c r="I657" s="174"/>
      <c r="J657" s="146"/>
      <c r="K657" s="174"/>
      <c r="L657" s="175"/>
      <c r="M657" s="174"/>
      <c r="N657" s="175"/>
      <c r="O657" s="146"/>
      <c r="P657" s="146"/>
      <c r="Q657" s="146"/>
      <c r="R657" s="146"/>
      <c r="S657" s="146"/>
      <c r="T657" s="146"/>
      <c r="U657" s="146"/>
      <c r="V657" s="146"/>
      <c r="W657" s="146"/>
      <c r="X657" s="146"/>
      <c r="Y657" s="146"/>
      <c r="Z657" s="146"/>
      <c r="AA657" s="146"/>
      <c r="AB657" s="146"/>
      <c r="AC657" s="142"/>
      <c r="AD657" s="142"/>
    </row>
    <row r="658" spans="1:30" ht="12.75" customHeight="1">
      <c r="A658" s="142"/>
      <c r="B658" s="142"/>
      <c r="C658" s="142"/>
      <c r="D658" s="142"/>
      <c r="E658" s="142"/>
      <c r="F658" s="142"/>
      <c r="G658" s="146"/>
      <c r="H658" s="146"/>
      <c r="I658" s="174"/>
      <c r="J658" s="146"/>
      <c r="K658" s="174"/>
      <c r="L658" s="175"/>
      <c r="M658" s="174"/>
      <c r="N658" s="175"/>
      <c r="O658" s="146"/>
      <c r="P658" s="146"/>
      <c r="Q658" s="146"/>
      <c r="R658" s="146"/>
      <c r="S658" s="146"/>
      <c r="T658" s="146"/>
      <c r="U658" s="146"/>
      <c r="V658" s="146"/>
      <c r="W658" s="146"/>
      <c r="X658" s="146"/>
      <c r="Y658" s="146"/>
      <c r="Z658" s="146"/>
      <c r="AA658" s="146"/>
      <c r="AB658" s="146"/>
      <c r="AC658" s="142"/>
      <c r="AD658" s="142"/>
    </row>
    <row r="659" spans="1:30" ht="12.75" customHeight="1">
      <c r="A659" s="142"/>
      <c r="B659" s="142"/>
      <c r="C659" s="142"/>
      <c r="D659" s="142"/>
      <c r="E659" s="142"/>
      <c r="F659" s="142"/>
      <c r="G659" s="146"/>
      <c r="H659" s="146"/>
      <c r="I659" s="174"/>
      <c r="J659" s="146"/>
      <c r="K659" s="174"/>
      <c r="L659" s="175"/>
      <c r="M659" s="174"/>
      <c r="N659" s="175"/>
      <c r="O659" s="146"/>
      <c r="P659" s="146"/>
      <c r="Q659" s="146"/>
      <c r="R659" s="146"/>
      <c r="S659" s="146"/>
      <c r="T659" s="146"/>
      <c r="U659" s="146"/>
      <c r="V659" s="146"/>
      <c r="W659" s="146"/>
      <c r="X659" s="146"/>
      <c r="Y659" s="146"/>
      <c r="Z659" s="146"/>
      <c r="AA659" s="146"/>
      <c r="AB659" s="146"/>
      <c r="AC659" s="142"/>
      <c r="AD659" s="142"/>
    </row>
    <row r="660" spans="1:30" ht="12.75" customHeight="1">
      <c r="A660" s="142"/>
      <c r="B660" s="142"/>
      <c r="C660" s="142"/>
      <c r="D660" s="142"/>
      <c r="E660" s="142"/>
      <c r="F660" s="142"/>
      <c r="G660" s="146"/>
      <c r="H660" s="146"/>
      <c r="I660" s="174"/>
      <c r="J660" s="146"/>
      <c r="K660" s="174"/>
      <c r="L660" s="175"/>
      <c r="M660" s="174"/>
      <c r="N660" s="175"/>
      <c r="O660" s="146"/>
      <c r="P660" s="146"/>
      <c r="Q660" s="146"/>
      <c r="R660" s="146"/>
      <c r="S660" s="146"/>
      <c r="T660" s="146"/>
      <c r="U660" s="146"/>
      <c r="V660" s="146"/>
      <c r="W660" s="146"/>
      <c r="X660" s="146"/>
      <c r="Y660" s="146"/>
      <c r="Z660" s="146"/>
      <c r="AA660" s="146"/>
      <c r="AB660" s="146"/>
      <c r="AC660" s="142"/>
      <c r="AD660" s="142"/>
    </row>
    <row r="661" spans="1:30" ht="12.75" customHeight="1">
      <c r="A661" s="142"/>
      <c r="B661" s="142"/>
      <c r="C661" s="142"/>
      <c r="D661" s="142"/>
      <c r="E661" s="142"/>
      <c r="F661" s="142"/>
      <c r="G661" s="146"/>
      <c r="H661" s="146"/>
      <c r="I661" s="174"/>
      <c r="J661" s="146"/>
      <c r="K661" s="174"/>
      <c r="L661" s="175"/>
      <c r="M661" s="174"/>
      <c r="N661" s="175"/>
      <c r="O661" s="146"/>
      <c r="P661" s="146"/>
      <c r="Q661" s="146"/>
      <c r="R661" s="146"/>
      <c r="S661" s="146"/>
      <c r="T661" s="146"/>
      <c r="U661" s="146"/>
      <c r="V661" s="146"/>
      <c r="W661" s="146"/>
      <c r="X661" s="146"/>
      <c r="Y661" s="146"/>
      <c r="Z661" s="146"/>
      <c r="AA661" s="146"/>
      <c r="AB661" s="146"/>
      <c r="AC661" s="142"/>
      <c r="AD661" s="142"/>
    </row>
    <row r="662" spans="1:30" ht="12.75" customHeight="1">
      <c r="A662" s="142"/>
      <c r="B662" s="142"/>
      <c r="C662" s="142"/>
      <c r="D662" s="142"/>
      <c r="E662" s="142"/>
      <c r="F662" s="142"/>
      <c r="G662" s="146"/>
      <c r="H662" s="146"/>
      <c r="I662" s="174"/>
      <c r="J662" s="146"/>
      <c r="K662" s="174"/>
      <c r="L662" s="175"/>
      <c r="M662" s="174"/>
      <c r="N662" s="175"/>
      <c r="O662" s="146"/>
      <c r="P662" s="146"/>
      <c r="Q662" s="146"/>
      <c r="R662" s="146"/>
      <c r="S662" s="146"/>
      <c r="T662" s="146"/>
      <c r="U662" s="146"/>
      <c r="V662" s="146"/>
      <c r="W662" s="146"/>
      <c r="X662" s="146"/>
      <c r="Y662" s="146"/>
      <c r="Z662" s="146"/>
      <c r="AA662" s="146"/>
      <c r="AB662" s="146"/>
      <c r="AC662" s="142"/>
      <c r="AD662" s="142"/>
    </row>
    <row r="663" spans="1:30" ht="12.75" customHeight="1">
      <c r="A663" s="142"/>
      <c r="B663" s="142"/>
      <c r="C663" s="142"/>
      <c r="D663" s="142"/>
      <c r="E663" s="142"/>
      <c r="F663" s="142"/>
      <c r="G663" s="146"/>
      <c r="H663" s="146"/>
      <c r="I663" s="174"/>
      <c r="J663" s="146"/>
      <c r="K663" s="174"/>
      <c r="L663" s="175"/>
      <c r="M663" s="174"/>
      <c r="N663" s="175"/>
      <c r="O663" s="146"/>
      <c r="P663" s="146"/>
      <c r="Q663" s="146"/>
      <c r="R663" s="146"/>
      <c r="S663" s="146"/>
      <c r="T663" s="146"/>
      <c r="U663" s="146"/>
      <c r="V663" s="146"/>
      <c r="W663" s="146"/>
      <c r="X663" s="146"/>
      <c r="Y663" s="146"/>
      <c r="Z663" s="146"/>
      <c r="AA663" s="146"/>
      <c r="AB663" s="146"/>
      <c r="AC663" s="142"/>
      <c r="AD663" s="142"/>
    </row>
    <row r="664" spans="1:30" ht="12.75" customHeight="1">
      <c r="A664" s="142"/>
      <c r="B664" s="142"/>
      <c r="C664" s="142"/>
      <c r="D664" s="142"/>
      <c r="E664" s="142"/>
      <c r="F664" s="142"/>
      <c r="G664" s="146"/>
      <c r="H664" s="146"/>
      <c r="I664" s="174"/>
      <c r="J664" s="146"/>
      <c r="K664" s="174"/>
      <c r="L664" s="175"/>
      <c r="M664" s="174"/>
      <c r="N664" s="175"/>
      <c r="O664" s="146"/>
      <c r="P664" s="146"/>
      <c r="Q664" s="146"/>
      <c r="R664" s="146"/>
      <c r="S664" s="146"/>
      <c r="T664" s="146"/>
      <c r="U664" s="146"/>
      <c r="V664" s="146"/>
      <c r="W664" s="146"/>
      <c r="X664" s="146"/>
      <c r="Y664" s="146"/>
      <c r="Z664" s="146"/>
      <c r="AA664" s="146"/>
      <c r="AB664" s="146"/>
      <c r="AC664" s="142"/>
      <c r="AD664" s="142"/>
    </row>
    <row r="665" spans="1:30" ht="12.75" customHeight="1">
      <c r="A665" s="142"/>
      <c r="B665" s="142"/>
      <c r="C665" s="142"/>
      <c r="D665" s="142"/>
      <c r="E665" s="142"/>
      <c r="F665" s="142"/>
      <c r="G665" s="146"/>
      <c r="H665" s="146"/>
      <c r="I665" s="174"/>
      <c r="J665" s="146"/>
      <c r="K665" s="174"/>
      <c r="L665" s="175"/>
      <c r="M665" s="174"/>
      <c r="N665" s="175"/>
      <c r="O665" s="146"/>
      <c r="P665" s="146"/>
      <c r="Q665" s="146"/>
      <c r="R665" s="146"/>
      <c r="S665" s="146"/>
      <c r="T665" s="146"/>
      <c r="U665" s="146"/>
      <c r="V665" s="146"/>
      <c r="W665" s="146"/>
      <c r="X665" s="146"/>
      <c r="Y665" s="146"/>
      <c r="Z665" s="146"/>
      <c r="AA665" s="146"/>
      <c r="AB665" s="146"/>
      <c r="AC665" s="142"/>
      <c r="AD665" s="142"/>
    </row>
    <row r="666" spans="1:30" ht="12.75" customHeight="1">
      <c r="A666" s="142"/>
      <c r="B666" s="142"/>
      <c r="C666" s="142"/>
      <c r="D666" s="142"/>
      <c r="E666" s="142"/>
      <c r="F666" s="142"/>
      <c r="G666" s="146"/>
      <c r="H666" s="146"/>
      <c r="I666" s="174"/>
      <c r="J666" s="146"/>
      <c r="K666" s="174"/>
      <c r="L666" s="175"/>
      <c r="M666" s="174"/>
      <c r="N666" s="175"/>
      <c r="O666" s="146"/>
      <c r="P666" s="146"/>
      <c r="Q666" s="146"/>
      <c r="R666" s="146"/>
      <c r="S666" s="146"/>
      <c r="T666" s="146"/>
      <c r="U666" s="146"/>
      <c r="V666" s="146"/>
      <c r="W666" s="146"/>
      <c r="X666" s="146"/>
      <c r="Y666" s="146"/>
      <c r="Z666" s="146"/>
      <c r="AA666" s="146"/>
      <c r="AB666" s="146"/>
      <c r="AC666" s="142"/>
      <c r="AD666" s="142"/>
    </row>
    <row r="667" spans="1:30" ht="12.75" customHeight="1">
      <c r="A667" s="142"/>
      <c r="B667" s="142"/>
      <c r="C667" s="142"/>
      <c r="D667" s="142"/>
      <c r="E667" s="142"/>
      <c r="F667" s="142"/>
      <c r="G667" s="146"/>
      <c r="H667" s="146"/>
      <c r="I667" s="174"/>
      <c r="J667" s="146"/>
      <c r="K667" s="174"/>
      <c r="L667" s="175"/>
      <c r="M667" s="174"/>
      <c r="N667" s="175"/>
      <c r="O667" s="146"/>
      <c r="P667" s="146"/>
      <c r="Q667" s="146"/>
      <c r="R667" s="146"/>
      <c r="S667" s="146"/>
      <c r="T667" s="146"/>
      <c r="U667" s="146"/>
      <c r="V667" s="146"/>
      <c r="W667" s="146"/>
      <c r="X667" s="146"/>
      <c r="Y667" s="146"/>
      <c r="Z667" s="146"/>
      <c r="AA667" s="146"/>
      <c r="AB667" s="146"/>
      <c r="AC667" s="142"/>
      <c r="AD667" s="142"/>
    </row>
    <row r="668" spans="1:30" ht="12.75" customHeight="1">
      <c r="A668" s="142"/>
      <c r="B668" s="142"/>
      <c r="C668" s="142"/>
      <c r="D668" s="142"/>
      <c r="E668" s="142"/>
      <c r="F668" s="142"/>
      <c r="G668" s="146"/>
      <c r="H668" s="146"/>
      <c r="I668" s="174"/>
      <c r="J668" s="146"/>
      <c r="K668" s="174"/>
      <c r="L668" s="175"/>
      <c r="M668" s="174"/>
      <c r="N668" s="175"/>
      <c r="O668" s="146"/>
      <c r="P668" s="146"/>
      <c r="Q668" s="146"/>
      <c r="R668" s="146"/>
      <c r="S668" s="146"/>
      <c r="T668" s="146"/>
      <c r="U668" s="146"/>
      <c r="V668" s="146"/>
      <c r="W668" s="146"/>
      <c r="X668" s="146"/>
      <c r="Y668" s="146"/>
      <c r="Z668" s="146"/>
      <c r="AA668" s="146"/>
      <c r="AB668" s="146"/>
      <c r="AC668" s="142"/>
      <c r="AD668" s="142"/>
    </row>
    <row r="669" spans="1:30" ht="12.75" customHeight="1">
      <c r="A669" s="142"/>
      <c r="B669" s="142"/>
      <c r="C669" s="142"/>
      <c r="D669" s="142"/>
      <c r="E669" s="142"/>
      <c r="F669" s="142"/>
      <c r="G669" s="146"/>
      <c r="H669" s="146"/>
      <c r="I669" s="174"/>
      <c r="J669" s="146"/>
      <c r="K669" s="174"/>
      <c r="L669" s="175"/>
      <c r="M669" s="174"/>
      <c r="N669" s="175"/>
      <c r="O669" s="146"/>
      <c r="P669" s="146"/>
      <c r="Q669" s="146"/>
      <c r="R669" s="146"/>
      <c r="S669" s="146"/>
      <c r="T669" s="146"/>
      <c r="U669" s="146"/>
      <c r="V669" s="146"/>
      <c r="W669" s="146"/>
      <c r="X669" s="146"/>
      <c r="Y669" s="146"/>
      <c r="Z669" s="146"/>
      <c r="AA669" s="146"/>
      <c r="AB669" s="146"/>
      <c r="AC669" s="142"/>
      <c r="AD669" s="142"/>
    </row>
    <row r="670" spans="1:30" ht="12.75" customHeight="1">
      <c r="A670" s="142"/>
      <c r="B670" s="142"/>
      <c r="C670" s="142"/>
      <c r="D670" s="142"/>
      <c r="E670" s="142"/>
      <c r="F670" s="142"/>
      <c r="G670" s="146"/>
      <c r="H670" s="146"/>
      <c r="I670" s="174"/>
      <c r="J670" s="146"/>
      <c r="K670" s="174"/>
      <c r="L670" s="175"/>
      <c r="M670" s="174"/>
      <c r="N670" s="175"/>
      <c r="O670" s="146"/>
      <c r="P670" s="146"/>
      <c r="Q670" s="146"/>
      <c r="R670" s="146"/>
      <c r="S670" s="146"/>
      <c r="T670" s="146"/>
      <c r="U670" s="146"/>
      <c r="V670" s="146"/>
      <c r="W670" s="146"/>
      <c r="X670" s="146"/>
      <c r="Y670" s="146"/>
      <c r="Z670" s="146"/>
      <c r="AA670" s="146"/>
      <c r="AB670" s="146"/>
      <c r="AC670" s="142"/>
      <c r="AD670" s="142"/>
    </row>
    <row r="671" spans="1:30" ht="12.75" customHeight="1">
      <c r="A671" s="142"/>
      <c r="B671" s="142"/>
      <c r="C671" s="142"/>
      <c r="D671" s="142"/>
      <c r="E671" s="142"/>
      <c r="F671" s="142"/>
      <c r="G671" s="146"/>
      <c r="H671" s="146"/>
      <c r="I671" s="174"/>
      <c r="J671" s="146"/>
      <c r="K671" s="174"/>
      <c r="L671" s="175"/>
      <c r="M671" s="174"/>
      <c r="N671" s="175"/>
      <c r="O671" s="146"/>
      <c r="P671" s="146"/>
      <c r="Q671" s="146"/>
      <c r="R671" s="146"/>
      <c r="S671" s="146"/>
      <c r="T671" s="146"/>
      <c r="U671" s="146"/>
      <c r="V671" s="146"/>
      <c r="W671" s="146"/>
      <c r="X671" s="146"/>
      <c r="Y671" s="146"/>
      <c r="Z671" s="146"/>
      <c r="AA671" s="146"/>
      <c r="AB671" s="146"/>
      <c r="AC671" s="142"/>
      <c r="AD671" s="142"/>
    </row>
    <row r="672" spans="1:30" ht="12.75" customHeight="1">
      <c r="A672" s="142"/>
      <c r="B672" s="142"/>
      <c r="C672" s="142"/>
      <c r="D672" s="142"/>
      <c r="E672" s="142"/>
      <c r="F672" s="142"/>
      <c r="G672" s="146"/>
      <c r="H672" s="146"/>
      <c r="I672" s="174"/>
      <c r="J672" s="146"/>
      <c r="K672" s="174"/>
      <c r="L672" s="175"/>
      <c r="M672" s="174"/>
      <c r="N672" s="175"/>
      <c r="O672" s="146"/>
      <c r="P672" s="146"/>
      <c r="Q672" s="146"/>
      <c r="R672" s="146"/>
      <c r="S672" s="146"/>
      <c r="T672" s="146"/>
      <c r="U672" s="146"/>
      <c r="V672" s="146"/>
      <c r="W672" s="146"/>
      <c r="X672" s="146"/>
      <c r="Y672" s="146"/>
      <c r="Z672" s="146"/>
      <c r="AA672" s="146"/>
      <c r="AB672" s="146"/>
      <c r="AC672" s="142"/>
      <c r="AD672" s="142"/>
    </row>
    <row r="673" spans="1:30" ht="12.75" customHeight="1">
      <c r="A673" s="142"/>
      <c r="B673" s="142"/>
      <c r="C673" s="142"/>
      <c r="D673" s="142"/>
      <c r="E673" s="142"/>
      <c r="F673" s="142"/>
      <c r="G673" s="146"/>
      <c r="H673" s="146"/>
      <c r="I673" s="174"/>
      <c r="J673" s="146"/>
      <c r="K673" s="174"/>
      <c r="L673" s="175"/>
      <c r="M673" s="174"/>
      <c r="N673" s="175"/>
      <c r="O673" s="146"/>
      <c r="P673" s="146"/>
      <c r="Q673" s="146"/>
      <c r="R673" s="146"/>
      <c r="S673" s="146"/>
      <c r="T673" s="146"/>
      <c r="U673" s="146"/>
      <c r="V673" s="146"/>
      <c r="W673" s="146"/>
      <c r="X673" s="146"/>
      <c r="Y673" s="146"/>
      <c r="Z673" s="146"/>
      <c r="AA673" s="146"/>
      <c r="AB673" s="146"/>
      <c r="AC673" s="142"/>
      <c r="AD673" s="142"/>
    </row>
    <row r="674" spans="1:30" ht="12.75" customHeight="1">
      <c r="A674" s="142"/>
      <c r="B674" s="142"/>
      <c r="C674" s="142"/>
      <c r="D674" s="142"/>
      <c r="E674" s="142"/>
      <c r="F674" s="142"/>
      <c r="G674" s="146"/>
      <c r="H674" s="146"/>
      <c r="I674" s="174"/>
      <c r="J674" s="146"/>
      <c r="K674" s="174"/>
      <c r="L674" s="175"/>
      <c r="M674" s="174"/>
      <c r="N674" s="175"/>
      <c r="O674" s="146"/>
      <c r="P674" s="146"/>
      <c r="Q674" s="146"/>
      <c r="R674" s="146"/>
      <c r="S674" s="146"/>
      <c r="T674" s="146"/>
      <c r="U674" s="146"/>
      <c r="V674" s="146"/>
      <c r="W674" s="146"/>
      <c r="X674" s="146"/>
      <c r="Y674" s="146"/>
      <c r="Z674" s="146"/>
      <c r="AA674" s="146"/>
      <c r="AB674" s="146"/>
      <c r="AC674" s="142"/>
      <c r="AD674" s="142"/>
    </row>
    <row r="675" spans="1:30" ht="12.75" customHeight="1">
      <c r="A675" s="142"/>
      <c r="B675" s="142"/>
      <c r="C675" s="142"/>
      <c r="D675" s="142"/>
      <c r="E675" s="142"/>
      <c r="F675" s="142"/>
      <c r="G675" s="146"/>
      <c r="H675" s="146"/>
      <c r="I675" s="174"/>
      <c r="J675" s="146"/>
      <c r="K675" s="174"/>
      <c r="L675" s="175"/>
      <c r="M675" s="174"/>
      <c r="N675" s="175"/>
      <c r="O675" s="146"/>
      <c r="P675" s="146"/>
      <c r="Q675" s="146"/>
      <c r="R675" s="146"/>
      <c r="S675" s="146"/>
      <c r="T675" s="146"/>
      <c r="U675" s="146"/>
      <c r="V675" s="146"/>
      <c r="W675" s="146"/>
      <c r="X675" s="146"/>
      <c r="Y675" s="146"/>
      <c r="Z675" s="146"/>
      <c r="AA675" s="146"/>
      <c r="AB675" s="146"/>
      <c r="AC675" s="142"/>
      <c r="AD675" s="142"/>
    </row>
    <row r="676" spans="1:30" ht="12.75" customHeight="1">
      <c r="A676" s="142"/>
      <c r="B676" s="142"/>
      <c r="C676" s="142"/>
      <c r="D676" s="142"/>
      <c r="E676" s="142"/>
      <c r="F676" s="142"/>
      <c r="G676" s="146"/>
      <c r="H676" s="146"/>
      <c r="I676" s="174"/>
      <c r="J676" s="146"/>
      <c r="K676" s="174"/>
      <c r="L676" s="175"/>
      <c r="M676" s="174"/>
      <c r="N676" s="175"/>
      <c r="O676" s="146"/>
      <c r="P676" s="146"/>
      <c r="Q676" s="146"/>
      <c r="R676" s="146"/>
      <c r="S676" s="146"/>
      <c r="T676" s="146"/>
      <c r="U676" s="146"/>
      <c r="V676" s="146"/>
      <c r="W676" s="146"/>
      <c r="X676" s="146"/>
      <c r="Y676" s="146"/>
      <c r="Z676" s="146"/>
      <c r="AA676" s="146"/>
      <c r="AB676" s="146"/>
      <c r="AC676" s="142"/>
      <c r="AD676" s="142"/>
    </row>
    <row r="677" spans="1:30" ht="12.75" customHeight="1">
      <c r="A677" s="142"/>
      <c r="B677" s="142"/>
      <c r="C677" s="142"/>
      <c r="D677" s="142"/>
      <c r="E677" s="142"/>
      <c r="F677" s="142"/>
      <c r="G677" s="146"/>
      <c r="H677" s="146"/>
      <c r="I677" s="174"/>
      <c r="J677" s="146"/>
      <c r="K677" s="174"/>
      <c r="L677" s="175"/>
      <c r="M677" s="174"/>
      <c r="N677" s="175"/>
      <c r="O677" s="146"/>
      <c r="P677" s="146"/>
      <c r="Q677" s="146"/>
      <c r="R677" s="146"/>
      <c r="S677" s="146"/>
      <c r="T677" s="146"/>
      <c r="U677" s="146"/>
      <c r="V677" s="146"/>
      <c r="W677" s="146"/>
      <c r="X677" s="146"/>
      <c r="Y677" s="146"/>
      <c r="Z677" s="146"/>
      <c r="AA677" s="146"/>
      <c r="AB677" s="146"/>
      <c r="AC677" s="142"/>
      <c r="AD677" s="142"/>
    </row>
    <row r="678" spans="1:30" ht="12.75" customHeight="1">
      <c r="A678" s="142"/>
      <c r="B678" s="142"/>
      <c r="C678" s="142"/>
      <c r="D678" s="142"/>
      <c r="E678" s="142"/>
      <c r="F678" s="142"/>
      <c r="G678" s="146"/>
      <c r="H678" s="146"/>
      <c r="I678" s="174"/>
      <c r="J678" s="146"/>
      <c r="K678" s="174"/>
      <c r="L678" s="175"/>
      <c r="M678" s="174"/>
      <c r="N678" s="175"/>
      <c r="O678" s="146"/>
      <c r="P678" s="146"/>
      <c r="Q678" s="146"/>
      <c r="R678" s="146"/>
      <c r="S678" s="146"/>
      <c r="T678" s="146"/>
      <c r="U678" s="146"/>
      <c r="V678" s="146"/>
      <c r="W678" s="146"/>
      <c r="X678" s="146"/>
      <c r="Y678" s="146"/>
      <c r="Z678" s="146"/>
      <c r="AA678" s="146"/>
      <c r="AB678" s="146"/>
      <c r="AC678" s="142"/>
      <c r="AD678" s="142"/>
    </row>
    <row r="679" spans="1:30" ht="12.75" customHeight="1">
      <c r="A679" s="142"/>
      <c r="B679" s="142"/>
      <c r="C679" s="142"/>
      <c r="D679" s="142"/>
      <c r="E679" s="142"/>
      <c r="F679" s="142"/>
      <c r="G679" s="146"/>
      <c r="H679" s="146"/>
      <c r="I679" s="174"/>
      <c r="J679" s="146"/>
      <c r="K679" s="174"/>
      <c r="L679" s="175"/>
      <c r="M679" s="174"/>
      <c r="N679" s="175"/>
      <c r="O679" s="146"/>
      <c r="P679" s="146"/>
      <c r="Q679" s="146"/>
      <c r="R679" s="146"/>
      <c r="S679" s="146"/>
      <c r="T679" s="146"/>
      <c r="U679" s="146"/>
      <c r="V679" s="146"/>
      <c r="W679" s="146"/>
      <c r="X679" s="146"/>
      <c r="Y679" s="146"/>
      <c r="Z679" s="146"/>
      <c r="AA679" s="146"/>
      <c r="AB679" s="146"/>
      <c r="AC679" s="142"/>
      <c r="AD679" s="142"/>
    </row>
    <row r="680" spans="1:30" ht="12.75" customHeight="1">
      <c r="A680" s="142"/>
      <c r="B680" s="142"/>
      <c r="C680" s="142"/>
      <c r="D680" s="142"/>
      <c r="E680" s="142"/>
      <c r="F680" s="142"/>
      <c r="G680" s="146"/>
      <c r="H680" s="146"/>
      <c r="I680" s="174"/>
      <c r="J680" s="146"/>
      <c r="K680" s="174"/>
      <c r="L680" s="175"/>
      <c r="M680" s="174"/>
      <c r="N680" s="175"/>
      <c r="O680" s="146"/>
      <c r="P680" s="146"/>
      <c r="Q680" s="146"/>
      <c r="R680" s="146"/>
      <c r="S680" s="146"/>
      <c r="T680" s="146"/>
      <c r="U680" s="146"/>
      <c r="V680" s="146"/>
      <c r="W680" s="146"/>
      <c r="X680" s="146"/>
      <c r="Y680" s="146"/>
      <c r="Z680" s="146"/>
      <c r="AA680" s="146"/>
      <c r="AB680" s="146"/>
      <c r="AC680" s="142"/>
      <c r="AD680" s="142"/>
    </row>
    <row r="681" spans="1:30" ht="12.75" customHeight="1">
      <c r="A681" s="142"/>
      <c r="B681" s="142"/>
      <c r="C681" s="142"/>
      <c r="D681" s="142"/>
      <c r="E681" s="142"/>
      <c r="F681" s="142"/>
      <c r="G681" s="146"/>
      <c r="H681" s="146"/>
      <c r="I681" s="174"/>
      <c r="J681" s="146"/>
      <c r="K681" s="174"/>
      <c r="L681" s="175"/>
      <c r="M681" s="174"/>
      <c r="N681" s="175"/>
      <c r="O681" s="146"/>
      <c r="P681" s="146"/>
      <c r="Q681" s="146"/>
      <c r="R681" s="146"/>
      <c r="S681" s="146"/>
      <c r="T681" s="146"/>
      <c r="U681" s="146"/>
      <c r="V681" s="146"/>
      <c r="W681" s="146"/>
      <c r="X681" s="146"/>
      <c r="Y681" s="146"/>
      <c r="Z681" s="146"/>
      <c r="AA681" s="146"/>
      <c r="AB681" s="146"/>
      <c r="AC681" s="142"/>
      <c r="AD681" s="142"/>
    </row>
    <row r="682" spans="1:30" ht="12.75" customHeight="1">
      <c r="A682" s="142"/>
      <c r="B682" s="142"/>
      <c r="C682" s="142"/>
      <c r="D682" s="142"/>
      <c r="E682" s="142"/>
      <c r="F682" s="142"/>
      <c r="G682" s="146"/>
      <c r="H682" s="146"/>
      <c r="I682" s="174"/>
      <c r="J682" s="146"/>
      <c r="K682" s="174"/>
      <c r="L682" s="175"/>
      <c r="M682" s="174"/>
      <c r="N682" s="175"/>
      <c r="O682" s="146"/>
      <c r="P682" s="146"/>
      <c r="Q682" s="146"/>
      <c r="R682" s="146"/>
      <c r="S682" s="146"/>
      <c r="T682" s="146"/>
      <c r="U682" s="146"/>
      <c r="V682" s="146"/>
      <c r="W682" s="146"/>
      <c r="X682" s="146"/>
      <c r="Y682" s="146"/>
      <c r="Z682" s="146"/>
      <c r="AA682" s="146"/>
      <c r="AB682" s="146"/>
      <c r="AC682" s="142"/>
      <c r="AD682" s="142"/>
    </row>
    <row r="683" spans="1:30" ht="12.75" customHeight="1">
      <c r="A683" s="142"/>
      <c r="B683" s="142"/>
      <c r="C683" s="142"/>
      <c r="D683" s="142"/>
      <c r="E683" s="142"/>
      <c r="F683" s="142"/>
      <c r="G683" s="146"/>
      <c r="H683" s="146"/>
      <c r="I683" s="174"/>
      <c r="J683" s="146"/>
      <c r="K683" s="174"/>
      <c r="L683" s="175"/>
      <c r="M683" s="174"/>
      <c r="N683" s="175"/>
      <c r="O683" s="146"/>
      <c r="P683" s="146"/>
      <c r="Q683" s="146"/>
      <c r="R683" s="146"/>
      <c r="S683" s="146"/>
      <c r="T683" s="146"/>
      <c r="U683" s="146"/>
      <c r="V683" s="146"/>
      <c r="W683" s="146"/>
      <c r="X683" s="146"/>
      <c r="Y683" s="146"/>
      <c r="Z683" s="146"/>
      <c r="AA683" s="146"/>
      <c r="AB683" s="146"/>
      <c r="AC683" s="142"/>
      <c r="AD683" s="142"/>
    </row>
    <row r="684" spans="1:30" ht="12.75" customHeight="1">
      <c r="A684" s="142"/>
      <c r="B684" s="142"/>
      <c r="C684" s="142"/>
      <c r="D684" s="142"/>
      <c r="E684" s="142"/>
      <c r="F684" s="142"/>
      <c r="G684" s="146"/>
      <c r="H684" s="146"/>
      <c r="I684" s="174"/>
      <c r="J684" s="146"/>
      <c r="K684" s="174"/>
      <c r="L684" s="175"/>
      <c r="M684" s="174"/>
      <c r="N684" s="175"/>
      <c r="O684" s="146"/>
      <c r="P684" s="146"/>
      <c r="Q684" s="146"/>
      <c r="R684" s="146"/>
      <c r="S684" s="146"/>
      <c r="T684" s="146"/>
      <c r="U684" s="146"/>
      <c r="V684" s="146"/>
      <c r="W684" s="146"/>
      <c r="X684" s="146"/>
      <c r="Y684" s="146"/>
      <c r="Z684" s="146"/>
      <c r="AA684" s="146"/>
      <c r="AB684" s="146"/>
      <c r="AC684" s="142"/>
      <c r="AD684" s="142"/>
    </row>
    <row r="685" spans="1:30" ht="12.75" customHeight="1">
      <c r="A685" s="142"/>
      <c r="B685" s="142"/>
      <c r="C685" s="142"/>
      <c r="D685" s="142"/>
      <c r="E685" s="142"/>
      <c r="F685" s="142"/>
      <c r="G685" s="146"/>
      <c r="H685" s="146"/>
      <c r="I685" s="174"/>
      <c r="J685" s="146"/>
      <c r="K685" s="174"/>
      <c r="L685" s="175"/>
      <c r="M685" s="174"/>
      <c r="N685" s="175"/>
      <c r="O685" s="146"/>
      <c r="P685" s="146"/>
      <c r="Q685" s="146"/>
      <c r="R685" s="146"/>
      <c r="S685" s="146"/>
      <c r="T685" s="146"/>
      <c r="U685" s="146"/>
      <c r="V685" s="146"/>
      <c r="W685" s="146"/>
      <c r="X685" s="146"/>
      <c r="Y685" s="146"/>
      <c r="Z685" s="146"/>
      <c r="AA685" s="146"/>
      <c r="AB685" s="146"/>
      <c r="AC685" s="142"/>
      <c r="AD685" s="142"/>
    </row>
    <row r="686" spans="1:30" ht="12.75" customHeight="1">
      <c r="A686" s="142"/>
      <c r="B686" s="142"/>
      <c r="C686" s="142"/>
      <c r="D686" s="142"/>
      <c r="E686" s="142"/>
      <c r="F686" s="142"/>
      <c r="G686" s="146"/>
      <c r="H686" s="146"/>
      <c r="I686" s="174"/>
      <c r="J686" s="146"/>
      <c r="K686" s="174"/>
      <c r="L686" s="175"/>
      <c r="M686" s="174"/>
      <c r="N686" s="175"/>
      <c r="O686" s="146"/>
      <c r="P686" s="146"/>
      <c r="Q686" s="146"/>
      <c r="R686" s="146"/>
      <c r="S686" s="146"/>
      <c r="T686" s="146"/>
      <c r="U686" s="146"/>
      <c r="V686" s="146"/>
      <c r="W686" s="146"/>
      <c r="X686" s="146"/>
      <c r="Y686" s="146"/>
      <c r="Z686" s="146"/>
      <c r="AA686" s="146"/>
      <c r="AB686" s="146"/>
      <c r="AC686" s="142"/>
      <c r="AD686" s="142"/>
    </row>
    <row r="687" spans="1:30" ht="12.75" customHeight="1">
      <c r="A687" s="142"/>
      <c r="B687" s="142"/>
      <c r="C687" s="142"/>
      <c r="D687" s="142"/>
      <c r="E687" s="142"/>
      <c r="F687" s="142"/>
      <c r="G687" s="146"/>
      <c r="H687" s="146"/>
      <c r="I687" s="174"/>
      <c r="J687" s="146"/>
      <c r="K687" s="174"/>
      <c r="L687" s="175"/>
      <c r="M687" s="174"/>
      <c r="N687" s="175"/>
      <c r="O687" s="146"/>
      <c r="P687" s="146"/>
      <c r="Q687" s="146"/>
      <c r="R687" s="146"/>
      <c r="S687" s="146"/>
      <c r="T687" s="146"/>
      <c r="U687" s="146"/>
      <c r="V687" s="146"/>
      <c r="W687" s="146"/>
      <c r="X687" s="146"/>
      <c r="Y687" s="146"/>
      <c r="Z687" s="146"/>
      <c r="AA687" s="146"/>
      <c r="AB687" s="146"/>
      <c r="AC687" s="142"/>
      <c r="AD687" s="142"/>
    </row>
    <row r="688" spans="1:30" ht="12.75" customHeight="1">
      <c r="A688" s="142"/>
      <c r="B688" s="142"/>
      <c r="C688" s="142"/>
      <c r="D688" s="142"/>
      <c r="E688" s="142"/>
      <c r="F688" s="142"/>
      <c r="G688" s="146"/>
      <c r="H688" s="146"/>
      <c r="I688" s="174"/>
      <c r="J688" s="146"/>
      <c r="K688" s="174"/>
      <c r="L688" s="175"/>
      <c r="M688" s="174"/>
      <c r="N688" s="175"/>
      <c r="O688" s="146"/>
      <c r="P688" s="146"/>
      <c r="Q688" s="146"/>
      <c r="R688" s="146"/>
      <c r="S688" s="146"/>
      <c r="T688" s="146"/>
      <c r="U688" s="146"/>
      <c r="V688" s="146"/>
      <c r="W688" s="146"/>
      <c r="X688" s="146"/>
      <c r="Y688" s="146"/>
      <c r="Z688" s="146"/>
      <c r="AA688" s="146"/>
      <c r="AB688" s="146"/>
      <c r="AC688" s="142"/>
      <c r="AD688" s="142"/>
    </row>
    <row r="689" spans="1:30" ht="12.75" customHeight="1">
      <c r="A689" s="142"/>
      <c r="B689" s="142"/>
      <c r="C689" s="142"/>
      <c r="D689" s="142"/>
      <c r="E689" s="142"/>
      <c r="F689" s="142"/>
      <c r="G689" s="146"/>
      <c r="H689" s="146"/>
      <c r="I689" s="174"/>
      <c r="J689" s="146"/>
      <c r="K689" s="174"/>
      <c r="L689" s="175"/>
      <c r="M689" s="174"/>
      <c r="N689" s="175"/>
      <c r="O689" s="146"/>
      <c r="P689" s="146"/>
      <c r="Q689" s="146"/>
      <c r="R689" s="146"/>
      <c r="S689" s="146"/>
      <c r="T689" s="146"/>
      <c r="U689" s="146"/>
      <c r="V689" s="146"/>
      <c r="W689" s="146"/>
      <c r="X689" s="146"/>
      <c r="Y689" s="146"/>
      <c r="Z689" s="146"/>
      <c r="AA689" s="146"/>
      <c r="AB689" s="146"/>
      <c r="AC689" s="142"/>
      <c r="AD689" s="142"/>
    </row>
    <row r="690" spans="1:30" ht="12.75" customHeight="1">
      <c r="A690" s="142"/>
      <c r="B690" s="142"/>
      <c r="C690" s="142"/>
      <c r="D690" s="142"/>
      <c r="E690" s="142"/>
      <c r="F690" s="142"/>
      <c r="G690" s="146"/>
      <c r="H690" s="146"/>
      <c r="I690" s="174"/>
      <c r="J690" s="146"/>
      <c r="K690" s="174"/>
      <c r="L690" s="175"/>
      <c r="M690" s="174"/>
      <c r="N690" s="175"/>
      <c r="O690" s="146"/>
      <c r="P690" s="146"/>
      <c r="Q690" s="146"/>
      <c r="R690" s="146"/>
      <c r="S690" s="146"/>
      <c r="T690" s="146"/>
      <c r="U690" s="146"/>
      <c r="V690" s="146"/>
      <c r="W690" s="146"/>
      <c r="X690" s="146"/>
      <c r="Y690" s="146"/>
      <c r="Z690" s="146"/>
      <c r="AA690" s="146"/>
      <c r="AB690" s="146"/>
      <c r="AC690" s="142"/>
      <c r="AD690" s="142"/>
    </row>
    <row r="691" spans="1:30" ht="12.75" customHeight="1">
      <c r="A691" s="142"/>
      <c r="B691" s="142"/>
      <c r="C691" s="142"/>
      <c r="D691" s="142"/>
      <c r="E691" s="142"/>
      <c r="F691" s="142"/>
      <c r="G691" s="146"/>
      <c r="H691" s="146"/>
      <c r="I691" s="174"/>
      <c r="J691" s="146"/>
      <c r="K691" s="174"/>
      <c r="L691" s="175"/>
      <c r="M691" s="174"/>
      <c r="N691" s="175"/>
      <c r="O691" s="146"/>
      <c r="P691" s="146"/>
      <c r="Q691" s="146"/>
      <c r="R691" s="146"/>
      <c r="S691" s="146"/>
      <c r="T691" s="146"/>
      <c r="U691" s="146"/>
      <c r="V691" s="146"/>
      <c r="W691" s="146"/>
      <c r="X691" s="146"/>
      <c r="Y691" s="146"/>
      <c r="Z691" s="146"/>
      <c r="AA691" s="146"/>
      <c r="AB691" s="146"/>
      <c r="AC691" s="142"/>
      <c r="AD691" s="142"/>
    </row>
    <row r="692" spans="1:30" ht="12.75" customHeight="1">
      <c r="A692" s="142"/>
      <c r="B692" s="142"/>
      <c r="C692" s="142"/>
      <c r="D692" s="142"/>
      <c r="E692" s="142"/>
      <c r="F692" s="142"/>
      <c r="G692" s="146"/>
      <c r="H692" s="146"/>
      <c r="I692" s="174"/>
      <c r="J692" s="146"/>
      <c r="K692" s="174"/>
      <c r="L692" s="175"/>
      <c r="M692" s="174"/>
      <c r="N692" s="175"/>
      <c r="O692" s="146"/>
      <c r="P692" s="146"/>
      <c r="Q692" s="146"/>
      <c r="R692" s="146"/>
      <c r="S692" s="146"/>
      <c r="T692" s="146"/>
      <c r="U692" s="146"/>
      <c r="V692" s="146"/>
      <c r="W692" s="146"/>
      <c r="X692" s="146"/>
      <c r="Y692" s="146"/>
      <c r="Z692" s="146"/>
      <c r="AA692" s="146"/>
      <c r="AB692" s="146"/>
      <c r="AC692" s="142"/>
      <c r="AD692" s="142"/>
    </row>
    <row r="693" spans="1:30" ht="12.75" customHeight="1">
      <c r="A693" s="142"/>
      <c r="B693" s="142"/>
      <c r="C693" s="142"/>
      <c r="D693" s="142"/>
      <c r="E693" s="142"/>
      <c r="F693" s="142"/>
      <c r="G693" s="146"/>
      <c r="H693" s="146"/>
      <c r="I693" s="174"/>
      <c r="J693" s="146"/>
      <c r="K693" s="174"/>
      <c r="L693" s="175"/>
      <c r="M693" s="174"/>
      <c r="N693" s="175"/>
      <c r="O693" s="146"/>
      <c r="P693" s="146"/>
      <c r="Q693" s="146"/>
      <c r="R693" s="146"/>
      <c r="S693" s="146"/>
      <c r="T693" s="146"/>
      <c r="U693" s="146"/>
      <c r="V693" s="146"/>
      <c r="W693" s="146"/>
      <c r="X693" s="146"/>
      <c r="Y693" s="146"/>
      <c r="Z693" s="146"/>
      <c r="AA693" s="146"/>
      <c r="AB693" s="146"/>
      <c r="AC693" s="142"/>
      <c r="AD693" s="142"/>
    </row>
    <row r="694" spans="1:30" ht="12.75" customHeight="1">
      <c r="A694" s="142"/>
      <c r="B694" s="142"/>
      <c r="C694" s="142"/>
      <c r="D694" s="142"/>
      <c r="E694" s="142"/>
      <c r="F694" s="142"/>
      <c r="G694" s="146"/>
      <c r="H694" s="146"/>
      <c r="I694" s="174"/>
      <c r="J694" s="146"/>
      <c r="K694" s="174"/>
      <c r="L694" s="175"/>
      <c r="M694" s="174"/>
      <c r="N694" s="175"/>
      <c r="O694" s="146"/>
      <c r="P694" s="146"/>
      <c r="Q694" s="146"/>
      <c r="R694" s="146"/>
      <c r="S694" s="146"/>
      <c r="T694" s="146"/>
      <c r="U694" s="146"/>
      <c r="V694" s="146"/>
      <c r="W694" s="146"/>
      <c r="X694" s="146"/>
      <c r="Y694" s="146"/>
      <c r="Z694" s="146"/>
      <c r="AA694" s="146"/>
      <c r="AB694" s="146"/>
      <c r="AC694" s="142"/>
      <c r="AD694" s="142"/>
    </row>
    <row r="695" spans="1:30" ht="12.75" customHeight="1">
      <c r="A695" s="142"/>
      <c r="B695" s="142"/>
      <c r="C695" s="142"/>
      <c r="D695" s="142"/>
      <c r="E695" s="142"/>
      <c r="F695" s="142"/>
      <c r="G695" s="146"/>
      <c r="H695" s="146"/>
      <c r="I695" s="174"/>
      <c r="J695" s="146"/>
      <c r="K695" s="174"/>
      <c r="L695" s="175"/>
      <c r="M695" s="174"/>
      <c r="N695" s="175"/>
      <c r="O695" s="146"/>
      <c r="P695" s="146"/>
      <c r="Q695" s="146"/>
      <c r="R695" s="146"/>
      <c r="S695" s="146"/>
      <c r="T695" s="146"/>
      <c r="U695" s="146"/>
      <c r="V695" s="146"/>
      <c r="W695" s="146"/>
      <c r="X695" s="146"/>
      <c r="Y695" s="146"/>
      <c r="Z695" s="146"/>
      <c r="AA695" s="146"/>
      <c r="AB695" s="146"/>
      <c r="AC695" s="142"/>
      <c r="AD695" s="142"/>
    </row>
    <row r="696" spans="1:30" ht="12.75" customHeight="1">
      <c r="A696" s="142"/>
      <c r="B696" s="142"/>
      <c r="C696" s="142"/>
      <c r="D696" s="142"/>
      <c r="E696" s="142"/>
      <c r="F696" s="142"/>
      <c r="G696" s="146"/>
      <c r="H696" s="146"/>
      <c r="I696" s="174"/>
      <c r="J696" s="146"/>
      <c r="K696" s="174"/>
      <c r="L696" s="175"/>
      <c r="M696" s="174"/>
      <c r="N696" s="175"/>
      <c r="O696" s="146"/>
      <c r="P696" s="146"/>
      <c r="Q696" s="146"/>
      <c r="R696" s="146"/>
      <c r="S696" s="146"/>
      <c r="T696" s="146"/>
      <c r="U696" s="146"/>
      <c r="V696" s="146"/>
      <c r="W696" s="146"/>
      <c r="X696" s="146"/>
      <c r="Y696" s="146"/>
      <c r="Z696" s="146"/>
      <c r="AA696" s="146"/>
      <c r="AB696" s="146"/>
      <c r="AC696" s="142"/>
      <c r="AD696" s="142"/>
    </row>
    <row r="697" spans="1:30" ht="12.75" customHeight="1">
      <c r="A697" s="142"/>
      <c r="B697" s="142"/>
      <c r="C697" s="142"/>
      <c r="D697" s="142"/>
      <c r="E697" s="142"/>
      <c r="F697" s="142"/>
      <c r="G697" s="146"/>
      <c r="H697" s="146"/>
      <c r="I697" s="174"/>
      <c r="J697" s="146"/>
      <c r="K697" s="174"/>
      <c r="L697" s="175"/>
      <c r="M697" s="174"/>
      <c r="N697" s="175"/>
      <c r="O697" s="146"/>
      <c r="P697" s="146"/>
      <c r="Q697" s="146"/>
      <c r="R697" s="146"/>
      <c r="S697" s="146"/>
      <c r="T697" s="146"/>
      <c r="U697" s="146"/>
      <c r="V697" s="146"/>
      <c r="W697" s="146"/>
      <c r="X697" s="146"/>
      <c r="Y697" s="146"/>
      <c r="Z697" s="146"/>
      <c r="AA697" s="146"/>
      <c r="AB697" s="146"/>
      <c r="AC697" s="142"/>
      <c r="AD697" s="142"/>
    </row>
    <row r="698" spans="1:30" ht="12.75" customHeight="1">
      <c r="A698" s="142"/>
      <c r="B698" s="142"/>
      <c r="C698" s="142"/>
      <c r="D698" s="142"/>
      <c r="E698" s="142"/>
      <c r="F698" s="142"/>
      <c r="G698" s="146"/>
      <c r="H698" s="146"/>
      <c r="I698" s="174"/>
      <c r="J698" s="146"/>
      <c r="K698" s="174"/>
      <c r="L698" s="175"/>
      <c r="M698" s="174"/>
      <c r="N698" s="175"/>
      <c r="O698" s="146"/>
      <c r="P698" s="146"/>
      <c r="Q698" s="146"/>
      <c r="R698" s="146"/>
      <c r="S698" s="146"/>
      <c r="T698" s="146"/>
      <c r="U698" s="146"/>
      <c r="V698" s="146"/>
      <c r="W698" s="146"/>
      <c r="X698" s="146"/>
      <c r="Y698" s="146"/>
      <c r="Z698" s="146"/>
      <c r="AA698" s="146"/>
      <c r="AB698" s="146"/>
      <c r="AC698" s="142"/>
      <c r="AD698" s="142"/>
    </row>
    <row r="699" spans="1:30" ht="12.75" customHeight="1">
      <c r="A699" s="142"/>
      <c r="B699" s="142"/>
      <c r="C699" s="142"/>
      <c r="D699" s="142"/>
      <c r="E699" s="142"/>
      <c r="F699" s="142"/>
      <c r="G699" s="146"/>
      <c r="H699" s="146"/>
      <c r="I699" s="174"/>
      <c r="J699" s="146"/>
      <c r="K699" s="174"/>
      <c r="L699" s="175"/>
      <c r="M699" s="174"/>
      <c r="N699" s="175"/>
      <c r="O699" s="146"/>
      <c r="P699" s="146"/>
      <c r="Q699" s="146"/>
      <c r="R699" s="146"/>
      <c r="S699" s="146"/>
      <c r="T699" s="146"/>
      <c r="U699" s="146"/>
      <c r="V699" s="146"/>
      <c r="W699" s="146"/>
      <c r="X699" s="146"/>
      <c r="Y699" s="146"/>
      <c r="Z699" s="146"/>
      <c r="AA699" s="146"/>
      <c r="AB699" s="146"/>
      <c r="AC699" s="142"/>
      <c r="AD699" s="142"/>
    </row>
    <row r="700" spans="1:30" ht="12.75" customHeight="1">
      <c r="A700" s="142"/>
      <c r="B700" s="142"/>
      <c r="C700" s="142"/>
      <c r="D700" s="142"/>
      <c r="E700" s="142"/>
      <c r="F700" s="142"/>
      <c r="G700" s="146"/>
      <c r="H700" s="146"/>
      <c r="I700" s="174"/>
      <c r="J700" s="146"/>
      <c r="K700" s="174"/>
      <c r="L700" s="175"/>
      <c r="M700" s="174"/>
      <c r="N700" s="175"/>
      <c r="O700" s="146"/>
      <c r="P700" s="146"/>
      <c r="Q700" s="146"/>
      <c r="R700" s="146"/>
      <c r="S700" s="146"/>
      <c r="T700" s="146"/>
      <c r="U700" s="146"/>
      <c r="V700" s="146"/>
      <c r="W700" s="146"/>
      <c r="X700" s="146"/>
      <c r="Y700" s="146"/>
      <c r="Z700" s="146"/>
      <c r="AA700" s="146"/>
      <c r="AB700" s="146"/>
      <c r="AC700" s="142"/>
      <c r="AD700" s="142"/>
    </row>
    <row r="701" spans="1:30" ht="12.75" customHeight="1">
      <c r="A701" s="142"/>
      <c r="B701" s="142"/>
      <c r="C701" s="142"/>
      <c r="D701" s="142"/>
      <c r="E701" s="142"/>
      <c r="F701" s="142"/>
      <c r="G701" s="146"/>
      <c r="H701" s="146"/>
      <c r="I701" s="174"/>
      <c r="J701" s="146"/>
      <c r="K701" s="174"/>
      <c r="L701" s="175"/>
      <c r="M701" s="174"/>
      <c r="N701" s="175"/>
      <c r="O701" s="146"/>
      <c r="P701" s="146"/>
      <c r="Q701" s="146"/>
      <c r="R701" s="146"/>
      <c r="S701" s="146"/>
      <c r="T701" s="146"/>
      <c r="U701" s="146"/>
      <c r="V701" s="146"/>
      <c r="W701" s="146"/>
      <c r="X701" s="146"/>
      <c r="Y701" s="146"/>
      <c r="Z701" s="146"/>
      <c r="AA701" s="146"/>
      <c r="AB701" s="146"/>
      <c r="AC701" s="142"/>
      <c r="AD701" s="142"/>
    </row>
    <row r="702" spans="1:30" ht="12.75" customHeight="1">
      <c r="A702" s="142"/>
      <c r="B702" s="142"/>
      <c r="C702" s="142"/>
      <c r="D702" s="142"/>
      <c r="E702" s="142"/>
      <c r="F702" s="142"/>
      <c r="G702" s="146"/>
      <c r="H702" s="146"/>
      <c r="I702" s="174"/>
      <c r="J702" s="146"/>
      <c r="K702" s="174"/>
      <c r="L702" s="175"/>
      <c r="M702" s="174"/>
      <c r="N702" s="175"/>
      <c r="O702" s="146"/>
      <c r="P702" s="146"/>
      <c r="Q702" s="146"/>
      <c r="R702" s="146"/>
      <c r="S702" s="146"/>
      <c r="T702" s="146"/>
      <c r="U702" s="146"/>
      <c r="V702" s="146"/>
      <c r="W702" s="146"/>
      <c r="X702" s="146"/>
      <c r="Y702" s="146"/>
      <c r="Z702" s="146"/>
      <c r="AA702" s="146"/>
      <c r="AB702" s="146"/>
      <c r="AC702" s="142"/>
      <c r="AD702" s="142"/>
    </row>
    <row r="703" spans="1:30" ht="12.75" customHeight="1">
      <c r="A703" s="142"/>
      <c r="B703" s="142"/>
      <c r="C703" s="142"/>
      <c r="D703" s="142"/>
      <c r="E703" s="142"/>
      <c r="F703" s="142"/>
      <c r="G703" s="146"/>
      <c r="H703" s="146"/>
      <c r="I703" s="174"/>
      <c r="J703" s="146"/>
      <c r="K703" s="174"/>
      <c r="L703" s="175"/>
      <c r="M703" s="174"/>
      <c r="N703" s="175"/>
      <c r="O703" s="146"/>
      <c r="P703" s="146"/>
      <c r="Q703" s="146"/>
      <c r="R703" s="146"/>
      <c r="S703" s="146"/>
      <c r="T703" s="146"/>
      <c r="U703" s="146"/>
      <c r="V703" s="146"/>
      <c r="W703" s="146"/>
      <c r="X703" s="146"/>
      <c r="Y703" s="146"/>
      <c r="Z703" s="146"/>
      <c r="AA703" s="146"/>
      <c r="AB703" s="146"/>
      <c r="AC703" s="142"/>
      <c r="AD703" s="142"/>
    </row>
    <row r="704" spans="1:30" ht="12.75" customHeight="1">
      <c r="A704" s="142"/>
      <c r="B704" s="142"/>
      <c r="C704" s="142"/>
      <c r="D704" s="142"/>
      <c r="E704" s="142"/>
      <c r="F704" s="142"/>
      <c r="G704" s="146"/>
      <c r="H704" s="146"/>
      <c r="I704" s="174"/>
      <c r="J704" s="146"/>
      <c r="K704" s="174"/>
      <c r="L704" s="175"/>
      <c r="M704" s="174"/>
      <c r="N704" s="175"/>
      <c r="O704" s="146"/>
      <c r="P704" s="146"/>
      <c r="Q704" s="146"/>
      <c r="R704" s="146"/>
      <c r="S704" s="146"/>
      <c r="T704" s="146"/>
      <c r="U704" s="146"/>
      <c r="V704" s="146"/>
      <c r="W704" s="146"/>
      <c r="X704" s="146"/>
      <c r="Y704" s="146"/>
      <c r="Z704" s="146"/>
      <c r="AA704" s="146"/>
      <c r="AB704" s="146"/>
      <c r="AC704" s="142"/>
      <c r="AD704" s="142"/>
    </row>
    <row r="705" spans="1:30" ht="12.75" customHeight="1">
      <c r="A705" s="142"/>
      <c r="B705" s="142"/>
      <c r="C705" s="142"/>
      <c r="D705" s="142"/>
      <c r="E705" s="142"/>
      <c r="F705" s="142"/>
      <c r="G705" s="146"/>
      <c r="H705" s="146"/>
      <c r="I705" s="174"/>
      <c r="J705" s="146"/>
      <c r="K705" s="174"/>
      <c r="L705" s="175"/>
      <c r="M705" s="174"/>
      <c r="N705" s="175"/>
      <c r="O705" s="146"/>
      <c r="P705" s="146"/>
      <c r="Q705" s="146"/>
      <c r="R705" s="146"/>
      <c r="S705" s="146"/>
      <c r="T705" s="146"/>
      <c r="U705" s="146"/>
      <c r="V705" s="146"/>
      <c r="W705" s="146"/>
      <c r="X705" s="146"/>
      <c r="Y705" s="146"/>
      <c r="Z705" s="146"/>
      <c r="AA705" s="146"/>
      <c r="AB705" s="146"/>
      <c r="AC705" s="142"/>
      <c r="AD705" s="142"/>
    </row>
    <row r="706" spans="1:30" ht="12.75" customHeight="1">
      <c r="A706" s="142"/>
      <c r="B706" s="142"/>
      <c r="C706" s="142"/>
      <c r="D706" s="142"/>
      <c r="E706" s="142"/>
      <c r="F706" s="142"/>
      <c r="G706" s="146"/>
      <c r="H706" s="146"/>
      <c r="I706" s="174"/>
      <c r="J706" s="146"/>
      <c r="K706" s="174"/>
      <c r="L706" s="175"/>
      <c r="M706" s="174"/>
      <c r="N706" s="175"/>
      <c r="O706" s="146"/>
      <c r="P706" s="146"/>
      <c r="Q706" s="146"/>
      <c r="R706" s="146"/>
      <c r="S706" s="146"/>
      <c r="T706" s="146"/>
      <c r="U706" s="146"/>
      <c r="V706" s="146"/>
      <c r="W706" s="146"/>
      <c r="X706" s="146"/>
      <c r="Y706" s="146"/>
      <c r="Z706" s="146"/>
      <c r="AA706" s="146"/>
      <c r="AB706" s="146"/>
      <c r="AC706" s="142"/>
      <c r="AD706" s="142"/>
    </row>
    <row r="707" spans="1:30" ht="12.75" customHeight="1">
      <c r="A707" s="142"/>
      <c r="B707" s="142"/>
      <c r="C707" s="142"/>
      <c r="D707" s="142"/>
      <c r="E707" s="142"/>
      <c r="F707" s="142"/>
      <c r="G707" s="146"/>
      <c r="H707" s="146"/>
      <c r="I707" s="174"/>
      <c r="J707" s="146"/>
      <c r="K707" s="174"/>
      <c r="L707" s="175"/>
      <c r="M707" s="174"/>
      <c r="N707" s="175"/>
      <c r="O707" s="146"/>
      <c r="P707" s="146"/>
      <c r="Q707" s="146"/>
      <c r="R707" s="146"/>
      <c r="S707" s="146"/>
      <c r="T707" s="146"/>
      <c r="U707" s="146"/>
      <c r="V707" s="146"/>
      <c r="W707" s="146"/>
      <c r="X707" s="146"/>
      <c r="Y707" s="146"/>
      <c r="Z707" s="146"/>
      <c r="AA707" s="146"/>
      <c r="AB707" s="146"/>
      <c r="AC707" s="142"/>
      <c r="AD707" s="142"/>
    </row>
    <row r="708" spans="1:30" ht="12.75" customHeight="1">
      <c r="A708" s="142"/>
      <c r="B708" s="142"/>
      <c r="C708" s="142"/>
      <c r="D708" s="142"/>
      <c r="E708" s="142"/>
      <c r="F708" s="142"/>
      <c r="G708" s="146"/>
      <c r="H708" s="146"/>
      <c r="I708" s="174"/>
      <c r="J708" s="146"/>
      <c r="K708" s="174"/>
      <c r="L708" s="175"/>
      <c r="M708" s="174"/>
      <c r="N708" s="175"/>
      <c r="O708" s="146"/>
      <c r="P708" s="146"/>
      <c r="Q708" s="146"/>
      <c r="R708" s="146"/>
      <c r="S708" s="146"/>
      <c r="T708" s="146"/>
      <c r="U708" s="146"/>
      <c r="V708" s="146"/>
      <c r="W708" s="146"/>
      <c r="X708" s="146"/>
      <c r="Y708" s="146"/>
      <c r="Z708" s="146"/>
      <c r="AA708" s="146"/>
      <c r="AB708" s="146"/>
      <c r="AC708" s="142"/>
      <c r="AD708" s="142"/>
    </row>
    <row r="709" spans="1:30" ht="12.75" customHeight="1">
      <c r="A709" s="142"/>
      <c r="B709" s="142"/>
      <c r="C709" s="142"/>
      <c r="D709" s="142"/>
      <c r="E709" s="142"/>
      <c r="F709" s="142"/>
      <c r="G709" s="146"/>
      <c r="H709" s="146"/>
      <c r="I709" s="174"/>
      <c r="J709" s="146"/>
      <c r="K709" s="174"/>
      <c r="L709" s="175"/>
      <c r="M709" s="174"/>
      <c r="N709" s="175"/>
      <c r="O709" s="146"/>
      <c r="P709" s="146"/>
      <c r="Q709" s="146"/>
      <c r="R709" s="146"/>
      <c r="S709" s="146"/>
      <c r="T709" s="146"/>
      <c r="U709" s="146"/>
      <c r="V709" s="146"/>
      <c r="W709" s="146"/>
      <c r="X709" s="146"/>
      <c r="Y709" s="146"/>
      <c r="Z709" s="146"/>
      <c r="AA709" s="146"/>
      <c r="AB709" s="146"/>
      <c r="AC709" s="142"/>
      <c r="AD709" s="142"/>
    </row>
    <row r="710" spans="1:30" ht="12.75" customHeight="1">
      <c r="A710" s="142"/>
      <c r="B710" s="142"/>
      <c r="C710" s="142"/>
      <c r="D710" s="142"/>
      <c r="E710" s="142"/>
      <c r="F710" s="142"/>
      <c r="G710" s="146"/>
      <c r="H710" s="146"/>
      <c r="I710" s="174"/>
      <c r="J710" s="146"/>
      <c r="K710" s="174"/>
      <c r="L710" s="175"/>
      <c r="M710" s="174"/>
      <c r="N710" s="175"/>
      <c r="O710" s="146"/>
      <c r="P710" s="146"/>
      <c r="Q710" s="146"/>
      <c r="R710" s="146"/>
      <c r="S710" s="146"/>
      <c r="T710" s="146"/>
      <c r="U710" s="146"/>
      <c r="V710" s="146"/>
      <c r="W710" s="146"/>
      <c r="X710" s="146"/>
      <c r="Y710" s="146"/>
      <c r="Z710" s="146"/>
      <c r="AA710" s="146"/>
      <c r="AB710" s="146"/>
      <c r="AC710" s="142"/>
      <c r="AD710" s="142"/>
    </row>
    <row r="711" spans="1:30" ht="12.75" customHeight="1">
      <c r="A711" s="142"/>
      <c r="B711" s="142"/>
      <c r="C711" s="142"/>
      <c r="D711" s="142"/>
      <c r="E711" s="142"/>
      <c r="F711" s="142"/>
      <c r="G711" s="146"/>
      <c r="H711" s="146"/>
      <c r="I711" s="174"/>
      <c r="J711" s="146"/>
      <c r="K711" s="174"/>
      <c r="L711" s="175"/>
      <c r="M711" s="174"/>
      <c r="N711" s="175"/>
      <c r="O711" s="146"/>
      <c r="P711" s="146"/>
      <c r="Q711" s="146"/>
      <c r="R711" s="146"/>
      <c r="S711" s="146"/>
      <c r="T711" s="146"/>
      <c r="U711" s="146"/>
      <c r="V711" s="146"/>
      <c r="W711" s="146"/>
      <c r="X711" s="146"/>
      <c r="Y711" s="146"/>
      <c r="Z711" s="146"/>
      <c r="AA711" s="146"/>
      <c r="AB711" s="146"/>
      <c r="AC711" s="142"/>
      <c r="AD711" s="142"/>
    </row>
    <row r="712" spans="1:30" ht="12.75" customHeight="1">
      <c r="A712" s="142"/>
      <c r="B712" s="142"/>
      <c r="C712" s="142"/>
      <c r="D712" s="142"/>
      <c r="E712" s="142"/>
      <c r="F712" s="142"/>
      <c r="G712" s="146"/>
      <c r="H712" s="146"/>
      <c r="I712" s="174"/>
      <c r="J712" s="146"/>
      <c r="K712" s="174"/>
      <c r="L712" s="175"/>
      <c r="M712" s="174"/>
      <c r="N712" s="175"/>
      <c r="O712" s="146"/>
      <c r="P712" s="146"/>
      <c r="Q712" s="146"/>
      <c r="R712" s="146"/>
      <c r="S712" s="146"/>
      <c r="T712" s="146"/>
      <c r="U712" s="146"/>
      <c r="V712" s="146"/>
      <c r="W712" s="146"/>
      <c r="X712" s="146"/>
      <c r="Y712" s="146"/>
      <c r="Z712" s="146"/>
      <c r="AA712" s="146"/>
      <c r="AB712" s="146"/>
      <c r="AC712" s="142"/>
      <c r="AD712" s="142"/>
    </row>
    <row r="713" spans="1:30" ht="12.75" customHeight="1">
      <c r="A713" s="142"/>
      <c r="B713" s="142"/>
      <c r="C713" s="142"/>
      <c r="D713" s="142"/>
      <c r="E713" s="142"/>
      <c r="F713" s="142"/>
      <c r="G713" s="146"/>
      <c r="H713" s="146"/>
      <c r="I713" s="174"/>
      <c r="J713" s="146"/>
      <c r="K713" s="174"/>
      <c r="L713" s="175"/>
      <c r="M713" s="174"/>
      <c r="N713" s="175"/>
      <c r="O713" s="146"/>
      <c r="P713" s="146"/>
      <c r="Q713" s="146"/>
      <c r="R713" s="146"/>
      <c r="S713" s="146"/>
      <c r="T713" s="146"/>
      <c r="U713" s="146"/>
      <c r="V713" s="146"/>
      <c r="W713" s="146"/>
      <c r="X713" s="146"/>
      <c r="Y713" s="146"/>
      <c r="Z713" s="146"/>
      <c r="AA713" s="146"/>
      <c r="AB713" s="146"/>
      <c r="AC713" s="142"/>
      <c r="AD713" s="142"/>
    </row>
    <row r="714" spans="1:30" ht="12.75" customHeight="1">
      <c r="A714" s="142"/>
      <c r="B714" s="142"/>
      <c r="C714" s="142"/>
      <c r="D714" s="142"/>
      <c r="E714" s="142"/>
      <c r="F714" s="142"/>
      <c r="G714" s="146"/>
      <c r="H714" s="146"/>
      <c r="I714" s="174"/>
      <c r="J714" s="146"/>
      <c r="K714" s="174"/>
      <c r="L714" s="175"/>
      <c r="M714" s="174"/>
      <c r="N714" s="175"/>
      <c r="O714" s="146"/>
      <c r="P714" s="146"/>
      <c r="Q714" s="146"/>
      <c r="R714" s="146"/>
      <c r="S714" s="146"/>
      <c r="T714" s="146"/>
      <c r="U714" s="146"/>
      <c r="V714" s="146"/>
      <c r="W714" s="146"/>
      <c r="X714" s="146"/>
      <c r="Y714" s="146"/>
      <c r="Z714" s="146"/>
      <c r="AA714" s="146"/>
      <c r="AB714" s="146"/>
      <c r="AC714" s="142"/>
      <c r="AD714" s="142"/>
    </row>
    <row r="715" spans="1:30" ht="12.75" customHeight="1">
      <c r="A715" s="142"/>
      <c r="B715" s="142"/>
      <c r="C715" s="142"/>
      <c r="D715" s="142"/>
      <c r="E715" s="142"/>
      <c r="F715" s="142"/>
      <c r="G715" s="146"/>
      <c r="H715" s="146"/>
      <c r="I715" s="174"/>
      <c r="J715" s="146"/>
      <c r="K715" s="174"/>
      <c r="L715" s="175"/>
      <c r="M715" s="174"/>
      <c r="N715" s="175"/>
      <c r="O715" s="146"/>
      <c r="P715" s="146"/>
      <c r="Q715" s="146"/>
      <c r="R715" s="146"/>
      <c r="S715" s="146"/>
      <c r="T715" s="146"/>
      <c r="U715" s="146"/>
      <c r="V715" s="146"/>
      <c r="W715" s="146"/>
      <c r="X715" s="146"/>
      <c r="Y715" s="146"/>
      <c r="Z715" s="146"/>
      <c r="AA715" s="146"/>
      <c r="AB715" s="146"/>
      <c r="AC715" s="142"/>
      <c r="AD715" s="142"/>
    </row>
    <row r="716" spans="1:30" ht="12.75" customHeight="1">
      <c r="A716" s="142"/>
      <c r="B716" s="142"/>
      <c r="C716" s="142"/>
      <c r="D716" s="142"/>
      <c r="E716" s="142"/>
      <c r="F716" s="142"/>
      <c r="G716" s="146"/>
      <c r="H716" s="146"/>
      <c r="I716" s="174"/>
      <c r="J716" s="146"/>
      <c r="K716" s="174"/>
      <c r="L716" s="175"/>
      <c r="M716" s="174"/>
      <c r="N716" s="175"/>
      <c r="O716" s="146"/>
      <c r="P716" s="146"/>
      <c r="Q716" s="146"/>
      <c r="R716" s="146"/>
      <c r="S716" s="146"/>
      <c r="T716" s="146"/>
      <c r="U716" s="146"/>
      <c r="V716" s="146"/>
      <c r="W716" s="146"/>
      <c r="X716" s="146"/>
      <c r="Y716" s="146"/>
      <c r="Z716" s="146"/>
      <c r="AA716" s="146"/>
      <c r="AB716" s="146"/>
      <c r="AC716" s="142"/>
      <c r="AD716" s="142"/>
    </row>
    <row r="717" spans="1:30" ht="12.75" customHeight="1">
      <c r="A717" s="142"/>
      <c r="B717" s="142"/>
      <c r="C717" s="142"/>
      <c r="D717" s="142"/>
      <c r="E717" s="142"/>
      <c r="F717" s="142"/>
      <c r="G717" s="146"/>
      <c r="H717" s="146"/>
      <c r="I717" s="174"/>
      <c r="J717" s="146"/>
      <c r="K717" s="174"/>
      <c r="L717" s="175"/>
      <c r="M717" s="174"/>
      <c r="N717" s="175"/>
      <c r="O717" s="146"/>
      <c r="P717" s="146"/>
      <c r="Q717" s="146"/>
      <c r="R717" s="146"/>
      <c r="S717" s="146"/>
      <c r="T717" s="146"/>
      <c r="U717" s="146"/>
      <c r="V717" s="146"/>
      <c r="W717" s="146"/>
      <c r="X717" s="146"/>
      <c r="Y717" s="146"/>
      <c r="Z717" s="146"/>
      <c r="AA717" s="146"/>
      <c r="AB717" s="146"/>
      <c r="AC717" s="142"/>
      <c r="AD717" s="142"/>
    </row>
    <row r="718" spans="1:30" ht="12.75" customHeight="1">
      <c r="A718" s="142"/>
      <c r="B718" s="142"/>
      <c r="C718" s="142"/>
      <c r="D718" s="142"/>
      <c r="E718" s="142"/>
      <c r="F718" s="142"/>
      <c r="G718" s="146"/>
      <c r="H718" s="146"/>
      <c r="I718" s="174"/>
      <c r="J718" s="146"/>
      <c r="K718" s="174"/>
      <c r="L718" s="175"/>
      <c r="M718" s="174"/>
      <c r="N718" s="175"/>
      <c r="O718" s="146"/>
      <c r="P718" s="146"/>
      <c r="Q718" s="146"/>
      <c r="R718" s="146"/>
      <c r="S718" s="146"/>
      <c r="T718" s="146"/>
      <c r="U718" s="146"/>
      <c r="V718" s="146"/>
      <c r="W718" s="146"/>
      <c r="X718" s="146"/>
      <c r="Y718" s="146"/>
      <c r="Z718" s="146"/>
      <c r="AA718" s="146"/>
      <c r="AB718" s="146"/>
      <c r="AC718" s="142"/>
      <c r="AD718" s="142"/>
    </row>
    <row r="719" spans="1:30" ht="12.75" customHeight="1">
      <c r="A719" s="142"/>
      <c r="B719" s="142"/>
      <c r="C719" s="142"/>
      <c r="D719" s="142"/>
      <c r="E719" s="142"/>
      <c r="F719" s="142"/>
      <c r="G719" s="146"/>
      <c r="H719" s="146"/>
      <c r="I719" s="174"/>
      <c r="J719" s="146"/>
      <c r="K719" s="174"/>
      <c r="L719" s="175"/>
      <c r="M719" s="174"/>
      <c r="N719" s="175"/>
      <c r="O719" s="146"/>
      <c r="P719" s="146"/>
      <c r="Q719" s="146"/>
      <c r="R719" s="146"/>
      <c r="S719" s="146"/>
      <c r="T719" s="146"/>
      <c r="U719" s="146"/>
      <c r="V719" s="146"/>
      <c r="W719" s="146"/>
      <c r="X719" s="146"/>
      <c r="Y719" s="146"/>
      <c r="Z719" s="146"/>
      <c r="AA719" s="146"/>
      <c r="AB719" s="146"/>
      <c r="AC719" s="142"/>
      <c r="AD719" s="142"/>
    </row>
    <row r="720" spans="1:30" ht="12.75" customHeight="1">
      <c r="A720" s="142"/>
      <c r="B720" s="142"/>
      <c r="C720" s="142"/>
      <c r="D720" s="142"/>
      <c r="E720" s="142"/>
      <c r="F720" s="142"/>
      <c r="G720" s="146"/>
      <c r="H720" s="146"/>
      <c r="I720" s="174"/>
      <c r="J720" s="146"/>
      <c r="K720" s="174"/>
      <c r="L720" s="175"/>
      <c r="M720" s="174"/>
      <c r="N720" s="175"/>
      <c r="O720" s="146"/>
      <c r="P720" s="146"/>
      <c r="Q720" s="146"/>
      <c r="R720" s="146"/>
      <c r="S720" s="146"/>
      <c r="T720" s="146"/>
      <c r="U720" s="146"/>
      <c r="V720" s="146"/>
      <c r="W720" s="146"/>
      <c r="X720" s="146"/>
      <c r="Y720" s="146"/>
      <c r="Z720" s="146"/>
      <c r="AA720" s="146"/>
      <c r="AB720" s="146"/>
      <c r="AC720" s="142"/>
      <c r="AD720" s="142"/>
    </row>
    <row r="721" spans="1:30" ht="12.75" customHeight="1">
      <c r="A721" s="142"/>
      <c r="B721" s="142"/>
      <c r="C721" s="142"/>
      <c r="D721" s="142"/>
      <c r="E721" s="142"/>
      <c r="F721" s="142"/>
      <c r="G721" s="146"/>
      <c r="H721" s="146"/>
      <c r="I721" s="174"/>
      <c r="J721" s="146"/>
      <c r="K721" s="174"/>
      <c r="L721" s="175"/>
      <c r="M721" s="174"/>
      <c r="N721" s="175"/>
      <c r="O721" s="146"/>
      <c r="P721" s="146"/>
      <c r="Q721" s="146"/>
      <c r="R721" s="146"/>
      <c r="S721" s="146"/>
      <c r="T721" s="146"/>
      <c r="U721" s="146"/>
      <c r="V721" s="146"/>
      <c r="W721" s="146"/>
      <c r="X721" s="146"/>
      <c r="Y721" s="146"/>
      <c r="Z721" s="146"/>
      <c r="AA721" s="146"/>
      <c r="AB721" s="146"/>
      <c r="AC721" s="142"/>
      <c r="AD721" s="142"/>
    </row>
    <row r="722" spans="1:30" ht="12.75" customHeight="1">
      <c r="A722" s="142"/>
      <c r="B722" s="142"/>
      <c r="C722" s="142"/>
      <c r="D722" s="142"/>
      <c r="E722" s="142"/>
      <c r="F722" s="142"/>
      <c r="G722" s="146"/>
      <c r="H722" s="146"/>
      <c r="I722" s="174"/>
      <c r="J722" s="146"/>
      <c r="K722" s="174"/>
      <c r="L722" s="175"/>
      <c r="M722" s="174"/>
      <c r="N722" s="175"/>
      <c r="O722" s="146"/>
      <c r="P722" s="146"/>
      <c r="Q722" s="146"/>
      <c r="R722" s="146"/>
      <c r="S722" s="146"/>
      <c r="T722" s="146"/>
      <c r="U722" s="146"/>
      <c r="V722" s="146"/>
      <c r="W722" s="146"/>
      <c r="X722" s="146"/>
      <c r="Y722" s="146"/>
      <c r="Z722" s="146"/>
      <c r="AA722" s="146"/>
      <c r="AB722" s="146"/>
      <c r="AC722" s="142"/>
      <c r="AD722" s="142"/>
    </row>
    <row r="723" spans="1:30" ht="12.75" customHeight="1">
      <c r="A723" s="142"/>
      <c r="B723" s="142"/>
      <c r="C723" s="142"/>
      <c r="D723" s="142"/>
      <c r="E723" s="142"/>
      <c r="F723" s="142"/>
      <c r="G723" s="146"/>
      <c r="H723" s="146"/>
      <c r="I723" s="174"/>
      <c r="J723" s="146"/>
      <c r="K723" s="174"/>
      <c r="L723" s="175"/>
      <c r="M723" s="174"/>
      <c r="N723" s="175"/>
      <c r="O723" s="146"/>
      <c r="P723" s="146"/>
      <c r="Q723" s="146"/>
      <c r="R723" s="146"/>
      <c r="S723" s="146"/>
      <c r="T723" s="146"/>
      <c r="U723" s="146"/>
      <c r="V723" s="146"/>
      <c r="W723" s="146"/>
      <c r="X723" s="146"/>
      <c r="Y723" s="146"/>
      <c r="Z723" s="146"/>
      <c r="AA723" s="146"/>
      <c r="AB723" s="146"/>
      <c r="AC723" s="142"/>
      <c r="AD723" s="142"/>
    </row>
    <row r="724" spans="1:30" ht="12.75" customHeight="1">
      <c r="A724" s="142"/>
      <c r="B724" s="142"/>
      <c r="C724" s="142"/>
      <c r="D724" s="142"/>
      <c r="E724" s="142"/>
      <c r="F724" s="142"/>
      <c r="G724" s="146"/>
      <c r="H724" s="146"/>
      <c r="I724" s="174"/>
      <c r="J724" s="146"/>
      <c r="K724" s="174"/>
      <c r="L724" s="175"/>
      <c r="M724" s="174"/>
      <c r="N724" s="175"/>
      <c r="O724" s="146"/>
      <c r="P724" s="146"/>
      <c r="Q724" s="146"/>
      <c r="R724" s="146"/>
      <c r="S724" s="146"/>
      <c r="T724" s="146"/>
      <c r="U724" s="146"/>
      <c r="V724" s="146"/>
      <c r="W724" s="146"/>
      <c r="X724" s="146"/>
      <c r="Y724" s="146"/>
      <c r="Z724" s="146"/>
      <c r="AA724" s="146"/>
      <c r="AB724" s="146"/>
      <c r="AC724" s="142"/>
      <c r="AD724" s="142"/>
    </row>
    <row r="725" spans="1:30" ht="12.75" customHeight="1">
      <c r="A725" s="142"/>
      <c r="B725" s="142"/>
      <c r="C725" s="142"/>
      <c r="D725" s="142"/>
      <c r="E725" s="142"/>
      <c r="F725" s="142"/>
      <c r="G725" s="146"/>
      <c r="H725" s="146"/>
      <c r="I725" s="174"/>
      <c r="J725" s="146"/>
      <c r="K725" s="174"/>
      <c r="L725" s="175"/>
      <c r="M725" s="174"/>
      <c r="N725" s="175"/>
      <c r="O725" s="146"/>
      <c r="P725" s="146"/>
      <c r="Q725" s="146"/>
      <c r="R725" s="146"/>
      <c r="S725" s="146"/>
      <c r="T725" s="146"/>
      <c r="U725" s="146"/>
      <c r="V725" s="146"/>
      <c r="W725" s="146"/>
      <c r="X725" s="146"/>
      <c r="Y725" s="146"/>
      <c r="Z725" s="146"/>
      <c r="AA725" s="146"/>
      <c r="AB725" s="146"/>
      <c r="AC725" s="142"/>
      <c r="AD725" s="142"/>
    </row>
    <row r="726" spans="1:30" ht="12.75" customHeight="1">
      <c r="A726" s="142"/>
      <c r="B726" s="142"/>
      <c r="C726" s="142"/>
      <c r="D726" s="142"/>
      <c r="E726" s="142"/>
      <c r="F726" s="142"/>
      <c r="G726" s="146"/>
      <c r="H726" s="146"/>
      <c r="I726" s="174"/>
      <c r="J726" s="146"/>
      <c r="K726" s="174"/>
      <c r="L726" s="175"/>
      <c r="M726" s="174"/>
      <c r="N726" s="175"/>
      <c r="O726" s="146"/>
      <c r="P726" s="146"/>
      <c r="Q726" s="146"/>
      <c r="R726" s="146"/>
      <c r="S726" s="146"/>
      <c r="T726" s="146"/>
      <c r="U726" s="146"/>
      <c r="V726" s="146"/>
      <c r="W726" s="146"/>
      <c r="X726" s="146"/>
      <c r="Y726" s="146"/>
      <c r="Z726" s="146"/>
      <c r="AA726" s="146"/>
      <c r="AB726" s="146"/>
      <c r="AC726" s="142"/>
      <c r="AD726" s="142"/>
    </row>
    <row r="727" spans="1:30" ht="12.75" customHeight="1">
      <c r="A727" s="142"/>
      <c r="B727" s="142"/>
      <c r="C727" s="142"/>
      <c r="D727" s="142"/>
      <c r="E727" s="142"/>
      <c r="F727" s="142"/>
      <c r="G727" s="146"/>
      <c r="H727" s="146"/>
      <c r="I727" s="174"/>
      <c r="J727" s="146"/>
      <c r="K727" s="174"/>
      <c r="L727" s="175"/>
      <c r="M727" s="174"/>
      <c r="N727" s="175"/>
      <c r="O727" s="146"/>
      <c r="P727" s="146"/>
      <c r="Q727" s="146"/>
      <c r="R727" s="146"/>
      <c r="S727" s="146"/>
      <c r="T727" s="146"/>
      <c r="U727" s="146"/>
      <c r="V727" s="146"/>
      <c r="W727" s="146"/>
      <c r="X727" s="146"/>
      <c r="Y727" s="146"/>
      <c r="Z727" s="146"/>
      <c r="AA727" s="146"/>
      <c r="AB727" s="146"/>
      <c r="AC727" s="142"/>
      <c r="AD727" s="142"/>
    </row>
    <row r="728" spans="1:30" ht="12.75" customHeight="1">
      <c r="A728" s="142"/>
      <c r="B728" s="142"/>
      <c r="C728" s="142"/>
      <c r="D728" s="142"/>
      <c r="E728" s="142"/>
      <c r="F728" s="142"/>
      <c r="G728" s="146"/>
      <c r="H728" s="146"/>
      <c r="I728" s="174"/>
      <c r="J728" s="146"/>
      <c r="K728" s="174"/>
      <c r="L728" s="175"/>
      <c r="M728" s="174"/>
      <c r="N728" s="175"/>
      <c r="O728" s="146"/>
      <c r="P728" s="146"/>
      <c r="Q728" s="146"/>
      <c r="R728" s="146"/>
      <c r="S728" s="146"/>
      <c r="T728" s="146"/>
      <c r="U728" s="146"/>
      <c r="V728" s="146"/>
      <c r="W728" s="146"/>
      <c r="X728" s="146"/>
      <c r="Y728" s="146"/>
      <c r="Z728" s="146"/>
      <c r="AA728" s="146"/>
      <c r="AB728" s="146"/>
      <c r="AC728" s="142"/>
      <c r="AD728" s="142"/>
    </row>
    <row r="729" spans="1:30" ht="12.75" customHeight="1">
      <c r="A729" s="142"/>
      <c r="B729" s="142"/>
      <c r="C729" s="142"/>
      <c r="D729" s="142"/>
      <c r="E729" s="142"/>
      <c r="F729" s="142"/>
      <c r="G729" s="146"/>
      <c r="H729" s="146"/>
      <c r="I729" s="174"/>
      <c r="J729" s="146"/>
      <c r="K729" s="174"/>
      <c r="L729" s="175"/>
      <c r="M729" s="174"/>
      <c r="N729" s="175"/>
      <c r="O729" s="146"/>
      <c r="P729" s="146"/>
      <c r="Q729" s="146"/>
      <c r="R729" s="146"/>
      <c r="S729" s="146"/>
      <c r="T729" s="146"/>
      <c r="U729" s="146"/>
      <c r="V729" s="146"/>
      <c r="W729" s="146"/>
      <c r="X729" s="146"/>
      <c r="Y729" s="146"/>
      <c r="Z729" s="146"/>
      <c r="AA729" s="146"/>
      <c r="AB729" s="146"/>
      <c r="AC729" s="142"/>
      <c r="AD729" s="142"/>
    </row>
    <row r="730" spans="1:30" ht="12.75" customHeight="1">
      <c r="A730" s="142"/>
      <c r="B730" s="142"/>
      <c r="C730" s="142"/>
      <c r="D730" s="142"/>
      <c r="E730" s="142"/>
      <c r="F730" s="142"/>
      <c r="G730" s="146"/>
      <c r="H730" s="146"/>
      <c r="I730" s="174"/>
      <c r="J730" s="146"/>
      <c r="K730" s="174"/>
      <c r="L730" s="175"/>
      <c r="M730" s="174"/>
      <c r="N730" s="175"/>
      <c r="O730" s="146"/>
      <c r="P730" s="146"/>
      <c r="Q730" s="146"/>
      <c r="R730" s="146"/>
      <c r="S730" s="146"/>
      <c r="T730" s="146"/>
      <c r="U730" s="146"/>
      <c r="V730" s="146"/>
      <c r="W730" s="146"/>
      <c r="X730" s="146"/>
      <c r="Y730" s="146"/>
      <c r="Z730" s="146"/>
      <c r="AA730" s="146"/>
      <c r="AB730" s="146"/>
      <c r="AC730" s="142"/>
      <c r="AD730" s="142"/>
    </row>
    <row r="731" spans="1:30" ht="12.75" customHeight="1">
      <c r="A731" s="142"/>
      <c r="B731" s="142"/>
      <c r="C731" s="142"/>
      <c r="D731" s="142"/>
      <c r="E731" s="142"/>
      <c r="F731" s="142"/>
      <c r="G731" s="146"/>
      <c r="H731" s="146"/>
      <c r="I731" s="174"/>
      <c r="J731" s="146"/>
      <c r="K731" s="174"/>
      <c r="L731" s="175"/>
      <c r="M731" s="174"/>
      <c r="N731" s="175"/>
      <c r="O731" s="146"/>
      <c r="P731" s="146"/>
      <c r="Q731" s="146"/>
      <c r="R731" s="146"/>
      <c r="S731" s="146"/>
      <c r="T731" s="146"/>
      <c r="U731" s="146"/>
      <c r="V731" s="146"/>
      <c r="W731" s="146"/>
      <c r="X731" s="146"/>
      <c r="Y731" s="146"/>
      <c r="Z731" s="146"/>
      <c r="AA731" s="146"/>
      <c r="AB731" s="146"/>
      <c r="AC731" s="142"/>
      <c r="AD731" s="142"/>
    </row>
    <row r="732" spans="1:30" ht="12.75" customHeight="1">
      <c r="A732" s="142"/>
      <c r="B732" s="142"/>
      <c r="C732" s="142"/>
      <c r="D732" s="142"/>
      <c r="E732" s="142"/>
      <c r="F732" s="142"/>
      <c r="G732" s="146"/>
      <c r="H732" s="146"/>
      <c r="I732" s="174"/>
      <c r="J732" s="146"/>
      <c r="K732" s="174"/>
      <c r="L732" s="175"/>
      <c r="M732" s="174"/>
      <c r="N732" s="175"/>
      <c r="O732" s="146"/>
      <c r="P732" s="146"/>
      <c r="Q732" s="146"/>
      <c r="R732" s="146"/>
      <c r="S732" s="146"/>
      <c r="T732" s="146"/>
      <c r="U732" s="146"/>
      <c r="V732" s="146"/>
      <c r="W732" s="146"/>
      <c r="X732" s="146"/>
      <c r="Y732" s="146"/>
      <c r="Z732" s="146"/>
      <c r="AA732" s="146"/>
      <c r="AB732" s="146"/>
      <c r="AC732" s="142"/>
      <c r="AD732" s="142"/>
    </row>
    <row r="733" spans="1:30" ht="12.75" customHeight="1">
      <c r="A733" s="142"/>
      <c r="B733" s="142"/>
      <c r="C733" s="142"/>
      <c r="D733" s="142"/>
      <c r="E733" s="142"/>
      <c r="F733" s="142"/>
      <c r="G733" s="146"/>
      <c r="H733" s="146"/>
      <c r="I733" s="174"/>
      <c r="J733" s="146"/>
      <c r="K733" s="174"/>
      <c r="L733" s="175"/>
      <c r="M733" s="174"/>
      <c r="N733" s="175"/>
      <c r="O733" s="146"/>
      <c r="P733" s="146"/>
      <c r="Q733" s="146"/>
      <c r="R733" s="146"/>
      <c r="S733" s="146"/>
      <c r="T733" s="146"/>
      <c r="U733" s="146"/>
      <c r="V733" s="146"/>
      <c r="W733" s="146"/>
      <c r="X733" s="146"/>
      <c r="Y733" s="146"/>
      <c r="Z733" s="146"/>
      <c r="AA733" s="146"/>
      <c r="AB733" s="146"/>
      <c r="AC733" s="142"/>
      <c r="AD733" s="142"/>
    </row>
    <row r="734" spans="1:30" ht="12.75" customHeight="1">
      <c r="A734" s="142"/>
      <c r="B734" s="142"/>
      <c r="C734" s="142"/>
      <c r="D734" s="142"/>
      <c r="E734" s="142"/>
      <c r="F734" s="142"/>
      <c r="G734" s="146"/>
      <c r="H734" s="146"/>
      <c r="I734" s="174"/>
      <c r="J734" s="146"/>
      <c r="K734" s="174"/>
      <c r="L734" s="175"/>
      <c r="M734" s="174"/>
      <c r="N734" s="175"/>
      <c r="O734" s="146"/>
      <c r="P734" s="146"/>
      <c r="Q734" s="146"/>
      <c r="R734" s="146"/>
      <c r="S734" s="146"/>
      <c r="T734" s="146"/>
      <c r="U734" s="146"/>
      <c r="V734" s="146"/>
      <c r="W734" s="146"/>
      <c r="X734" s="146"/>
      <c r="Y734" s="146"/>
      <c r="Z734" s="146"/>
      <c r="AA734" s="146"/>
      <c r="AB734" s="146"/>
      <c r="AC734" s="142"/>
      <c r="AD734" s="142"/>
    </row>
    <row r="735" spans="1:30" ht="12.75" customHeight="1">
      <c r="A735" s="142"/>
      <c r="B735" s="142"/>
      <c r="C735" s="142"/>
      <c r="D735" s="142"/>
      <c r="E735" s="142"/>
      <c r="F735" s="142"/>
      <c r="G735" s="146"/>
      <c r="H735" s="146"/>
      <c r="I735" s="174"/>
      <c r="J735" s="146"/>
      <c r="K735" s="174"/>
      <c r="L735" s="175"/>
      <c r="M735" s="174"/>
      <c r="N735" s="175"/>
      <c r="O735" s="146"/>
      <c r="P735" s="146"/>
      <c r="Q735" s="146"/>
      <c r="R735" s="146"/>
      <c r="S735" s="146"/>
      <c r="T735" s="146"/>
      <c r="U735" s="146"/>
      <c r="V735" s="146"/>
      <c r="W735" s="146"/>
      <c r="X735" s="146"/>
      <c r="Y735" s="146"/>
      <c r="Z735" s="146"/>
      <c r="AA735" s="146"/>
      <c r="AB735" s="146"/>
      <c r="AC735" s="142"/>
      <c r="AD735" s="142"/>
    </row>
    <row r="736" spans="1:30" ht="12.75" customHeight="1">
      <c r="A736" s="142"/>
      <c r="B736" s="142"/>
      <c r="C736" s="142"/>
      <c r="D736" s="142"/>
      <c r="E736" s="142"/>
      <c r="F736" s="142"/>
      <c r="G736" s="146"/>
      <c r="H736" s="146"/>
      <c r="I736" s="174"/>
      <c r="J736" s="146"/>
      <c r="K736" s="174"/>
      <c r="L736" s="175"/>
      <c r="M736" s="174"/>
      <c r="N736" s="175"/>
      <c r="O736" s="146"/>
      <c r="P736" s="146"/>
      <c r="Q736" s="146"/>
      <c r="R736" s="146"/>
      <c r="S736" s="146"/>
      <c r="T736" s="146"/>
      <c r="U736" s="146"/>
      <c r="V736" s="146"/>
      <c r="W736" s="146"/>
      <c r="X736" s="146"/>
      <c r="Y736" s="146"/>
      <c r="Z736" s="146"/>
      <c r="AA736" s="146"/>
      <c r="AB736" s="146"/>
      <c r="AC736" s="142"/>
      <c r="AD736" s="142"/>
    </row>
    <row r="737" spans="1:30" ht="12.75" customHeight="1">
      <c r="A737" s="142"/>
      <c r="B737" s="142"/>
      <c r="C737" s="142"/>
      <c r="D737" s="142"/>
      <c r="E737" s="142"/>
      <c r="F737" s="142"/>
      <c r="G737" s="146"/>
      <c r="H737" s="146"/>
      <c r="I737" s="174"/>
      <c r="J737" s="146"/>
      <c r="K737" s="174"/>
      <c r="L737" s="175"/>
      <c r="M737" s="174"/>
      <c r="N737" s="175"/>
      <c r="O737" s="146"/>
      <c r="P737" s="146"/>
      <c r="Q737" s="146"/>
      <c r="R737" s="146"/>
      <c r="S737" s="146"/>
      <c r="T737" s="146"/>
      <c r="U737" s="146"/>
      <c r="V737" s="146"/>
      <c r="W737" s="146"/>
      <c r="X737" s="146"/>
      <c r="Y737" s="146"/>
      <c r="Z737" s="146"/>
      <c r="AA737" s="146"/>
      <c r="AB737" s="146"/>
      <c r="AC737" s="142"/>
      <c r="AD737" s="142"/>
    </row>
    <row r="738" spans="1:30" ht="12.75" customHeight="1">
      <c r="A738" s="142"/>
      <c r="B738" s="142"/>
      <c r="C738" s="142"/>
      <c r="D738" s="142"/>
      <c r="E738" s="142"/>
      <c r="F738" s="142"/>
      <c r="G738" s="146"/>
      <c r="H738" s="146"/>
      <c r="I738" s="174"/>
      <c r="J738" s="146"/>
      <c r="K738" s="174"/>
      <c r="L738" s="175"/>
      <c r="M738" s="174"/>
      <c r="N738" s="175"/>
      <c r="O738" s="146"/>
      <c r="P738" s="146"/>
      <c r="Q738" s="146"/>
      <c r="R738" s="146"/>
      <c r="S738" s="146"/>
      <c r="T738" s="146"/>
      <c r="U738" s="146"/>
      <c r="V738" s="146"/>
      <c r="W738" s="146"/>
      <c r="X738" s="146"/>
      <c r="Y738" s="146"/>
      <c r="Z738" s="146"/>
      <c r="AA738" s="146"/>
      <c r="AB738" s="146"/>
      <c r="AC738" s="142"/>
      <c r="AD738" s="142"/>
    </row>
    <row r="739" spans="1:30" ht="12.75" customHeight="1">
      <c r="A739" s="142"/>
      <c r="B739" s="142"/>
      <c r="C739" s="142"/>
      <c r="D739" s="142"/>
      <c r="E739" s="142"/>
      <c r="F739" s="142"/>
      <c r="G739" s="146"/>
      <c r="H739" s="146"/>
      <c r="I739" s="174"/>
      <c r="J739" s="146"/>
      <c r="K739" s="174"/>
      <c r="L739" s="175"/>
      <c r="M739" s="174"/>
      <c r="N739" s="175"/>
      <c r="O739" s="146"/>
      <c r="P739" s="146"/>
      <c r="Q739" s="146"/>
      <c r="R739" s="146"/>
      <c r="S739" s="146"/>
      <c r="T739" s="146"/>
      <c r="U739" s="146"/>
      <c r="V739" s="146"/>
      <c r="W739" s="146"/>
      <c r="X739" s="146"/>
      <c r="Y739" s="146"/>
      <c r="Z739" s="146"/>
      <c r="AA739" s="146"/>
      <c r="AB739" s="146"/>
      <c r="AC739" s="142"/>
      <c r="AD739" s="142"/>
    </row>
    <row r="740" spans="1:30" ht="12.75" customHeight="1">
      <c r="A740" s="142"/>
      <c r="B740" s="142"/>
      <c r="C740" s="142"/>
      <c r="D740" s="142"/>
      <c r="E740" s="142"/>
      <c r="F740" s="142"/>
      <c r="G740" s="146"/>
      <c r="H740" s="146"/>
      <c r="I740" s="174"/>
      <c r="J740" s="146"/>
      <c r="K740" s="174"/>
      <c r="L740" s="175"/>
      <c r="M740" s="174"/>
      <c r="N740" s="175"/>
      <c r="O740" s="146"/>
      <c r="P740" s="146"/>
      <c r="Q740" s="146"/>
      <c r="R740" s="146"/>
      <c r="S740" s="146"/>
      <c r="T740" s="146"/>
      <c r="U740" s="146"/>
      <c r="V740" s="146"/>
      <c r="W740" s="146"/>
      <c r="X740" s="146"/>
      <c r="Y740" s="146"/>
      <c r="Z740" s="146"/>
      <c r="AA740" s="146"/>
      <c r="AB740" s="146"/>
      <c r="AC740" s="142"/>
      <c r="AD740" s="142"/>
    </row>
    <row r="741" spans="1:30" ht="12.75" customHeight="1">
      <c r="A741" s="142"/>
      <c r="B741" s="142"/>
      <c r="C741" s="142"/>
      <c r="D741" s="142"/>
      <c r="E741" s="142"/>
      <c r="F741" s="142"/>
      <c r="G741" s="146"/>
      <c r="H741" s="146"/>
      <c r="I741" s="174"/>
      <c r="J741" s="146"/>
      <c r="K741" s="174"/>
      <c r="L741" s="175"/>
      <c r="M741" s="174"/>
      <c r="N741" s="175"/>
      <c r="O741" s="146"/>
      <c r="P741" s="146"/>
      <c r="Q741" s="146"/>
      <c r="R741" s="146"/>
      <c r="S741" s="146"/>
      <c r="T741" s="146"/>
      <c r="U741" s="146"/>
      <c r="V741" s="146"/>
      <c r="W741" s="146"/>
      <c r="X741" s="146"/>
      <c r="Y741" s="146"/>
      <c r="Z741" s="146"/>
      <c r="AA741" s="146"/>
      <c r="AB741" s="146"/>
      <c r="AC741" s="142"/>
      <c r="AD741" s="142"/>
    </row>
    <row r="742" spans="1:30" ht="12.75" customHeight="1">
      <c r="A742" s="142"/>
      <c r="B742" s="142"/>
      <c r="C742" s="142"/>
      <c r="D742" s="142"/>
      <c r="E742" s="142"/>
      <c r="F742" s="142"/>
      <c r="G742" s="146"/>
      <c r="H742" s="146"/>
      <c r="I742" s="174"/>
      <c r="J742" s="146"/>
      <c r="K742" s="174"/>
      <c r="L742" s="175"/>
      <c r="M742" s="174"/>
      <c r="N742" s="175"/>
      <c r="O742" s="146"/>
      <c r="P742" s="146"/>
      <c r="Q742" s="146"/>
      <c r="R742" s="146"/>
      <c r="S742" s="146"/>
      <c r="T742" s="146"/>
      <c r="U742" s="146"/>
      <c r="V742" s="146"/>
      <c r="W742" s="146"/>
      <c r="X742" s="146"/>
      <c r="Y742" s="146"/>
      <c r="Z742" s="146"/>
      <c r="AA742" s="146"/>
      <c r="AB742" s="146"/>
      <c r="AC742" s="142"/>
      <c r="AD742" s="142"/>
    </row>
    <row r="743" spans="1:30" ht="12.75" customHeight="1">
      <c r="A743" s="142"/>
      <c r="B743" s="142"/>
      <c r="C743" s="142"/>
      <c r="D743" s="142"/>
      <c r="E743" s="142"/>
      <c r="F743" s="142"/>
      <c r="G743" s="146"/>
      <c r="H743" s="146"/>
      <c r="I743" s="174"/>
      <c r="J743" s="146"/>
      <c r="K743" s="174"/>
      <c r="L743" s="175"/>
      <c r="M743" s="174"/>
      <c r="N743" s="175"/>
      <c r="O743" s="146"/>
      <c r="P743" s="146"/>
      <c r="Q743" s="146"/>
      <c r="R743" s="146"/>
      <c r="S743" s="146"/>
      <c r="T743" s="146"/>
      <c r="U743" s="146"/>
      <c r="V743" s="146"/>
      <c r="W743" s="146"/>
      <c r="X743" s="146"/>
      <c r="Y743" s="146"/>
      <c r="Z743" s="146"/>
      <c r="AA743" s="146"/>
      <c r="AB743" s="146"/>
      <c r="AC743" s="142"/>
      <c r="AD743" s="142"/>
    </row>
    <row r="744" spans="1:30" ht="12.75" customHeight="1">
      <c r="A744" s="142"/>
      <c r="B744" s="142"/>
      <c r="C744" s="142"/>
      <c r="D744" s="142"/>
      <c r="E744" s="142"/>
      <c r="F744" s="142"/>
      <c r="G744" s="146"/>
      <c r="H744" s="146"/>
      <c r="I744" s="174"/>
      <c r="J744" s="146"/>
      <c r="K744" s="174"/>
      <c r="L744" s="175"/>
      <c r="M744" s="174"/>
      <c r="N744" s="175"/>
      <c r="O744" s="146"/>
      <c r="P744" s="146"/>
      <c r="Q744" s="146"/>
      <c r="R744" s="146"/>
      <c r="S744" s="146"/>
      <c r="T744" s="146"/>
      <c r="U744" s="146"/>
      <c r="V744" s="146"/>
      <c r="W744" s="146"/>
      <c r="X744" s="146"/>
      <c r="Y744" s="146"/>
      <c r="Z744" s="146"/>
      <c r="AA744" s="146"/>
      <c r="AB744" s="146"/>
      <c r="AC744" s="142"/>
      <c r="AD744" s="142"/>
    </row>
    <row r="745" spans="1:30" ht="12.75" customHeight="1">
      <c r="A745" s="142"/>
      <c r="B745" s="142"/>
      <c r="C745" s="142"/>
      <c r="D745" s="142"/>
      <c r="E745" s="142"/>
      <c r="F745" s="142"/>
      <c r="G745" s="146"/>
      <c r="H745" s="146"/>
      <c r="I745" s="174"/>
      <c r="J745" s="146"/>
      <c r="K745" s="174"/>
      <c r="L745" s="175"/>
      <c r="M745" s="174"/>
      <c r="N745" s="175"/>
      <c r="O745" s="146"/>
      <c r="P745" s="146"/>
      <c r="Q745" s="146"/>
      <c r="R745" s="146"/>
      <c r="S745" s="146"/>
      <c r="T745" s="146"/>
      <c r="U745" s="146"/>
      <c r="V745" s="146"/>
      <c r="W745" s="146"/>
      <c r="X745" s="146"/>
      <c r="Y745" s="146"/>
      <c r="Z745" s="146"/>
      <c r="AA745" s="146"/>
      <c r="AB745" s="146"/>
      <c r="AC745" s="142"/>
      <c r="AD745" s="142"/>
    </row>
    <row r="746" spans="1:30" ht="12.75" customHeight="1">
      <c r="A746" s="142"/>
      <c r="B746" s="142"/>
      <c r="C746" s="142"/>
      <c r="D746" s="142"/>
      <c r="E746" s="142"/>
      <c r="F746" s="142"/>
      <c r="G746" s="146"/>
      <c r="H746" s="146"/>
      <c r="I746" s="174"/>
      <c r="J746" s="146"/>
      <c r="K746" s="174"/>
      <c r="L746" s="175"/>
      <c r="M746" s="174"/>
      <c r="N746" s="175"/>
      <c r="O746" s="146"/>
      <c r="P746" s="146"/>
      <c r="Q746" s="146"/>
      <c r="R746" s="146"/>
      <c r="S746" s="146"/>
      <c r="T746" s="146"/>
      <c r="U746" s="146"/>
      <c r="V746" s="146"/>
      <c r="W746" s="146"/>
      <c r="X746" s="146"/>
      <c r="Y746" s="146"/>
      <c r="Z746" s="146"/>
      <c r="AA746" s="146"/>
      <c r="AB746" s="146"/>
      <c r="AC746" s="142"/>
      <c r="AD746" s="142"/>
    </row>
    <row r="747" spans="1:30" ht="12.75" customHeight="1">
      <c r="A747" s="142"/>
      <c r="B747" s="142"/>
      <c r="C747" s="142"/>
      <c r="D747" s="142"/>
      <c r="E747" s="142"/>
      <c r="F747" s="142"/>
      <c r="G747" s="146"/>
      <c r="H747" s="146"/>
      <c r="I747" s="174"/>
      <c r="J747" s="146"/>
      <c r="K747" s="174"/>
      <c r="L747" s="175"/>
      <c r="M747" s="174"/>
      <c r="N747" s="175"/>
      <c r="O747" s="146"/>
      <c r="P747" s="146"/>
      <c r="Q747" s="146"/>
      <c r="R747" s="146"/>
      <c r="S747" s="146"/>
      <c r="T747" s="146"/>
      <c r="U747" s="146"/>
      <c r="V747" s="146"/>
      <c r="W747" s="146"/>
      <c r="X747" s="146"/>
      <c r="Y747" s="146"/>
      <c r="Z747" s="146"/>
      <c r="AA747" s="146"/>
      <c r="AB747" s="146"/>
      <c r="AC747" s="142"/>
      <c r="AD747" s="142"/>
    </row>
    <row r="748" spans="1:30" ht="12.75" customHeight="1">
      <c r="A748" s="142"/>
      <c r="B748" s="142"/>
      <c r="C748" s="142"/>
      <c r="D748" s="142"/>
      <c r="E748" s="142"/>
      <c r="F748" s="142"/>
      <c r="G748" s="146"/>
      <c r="H748" s="146"/>
      <c r="I748" s="174"/>
      <c r="J748" s="146"/>
      <c r="K748" s="174"/>
      <c r="L748" s="175"/>
      <c r="M748" s="174"/>
      <c r="N748" s="175"/>
      <c r="O748" s="146"/>
      <c r="P748" s="146"/>
      <c r="Q748" s="146"/>
      <c r="R748" s="146"/>
      <c r="S748" s="146"/>
      <c r="T748" s="146"/>
      <c r="U748" s="146"/>
      <c r="V748" s="146"/>
      <c r="W748" s="146"/>
      <c r="X748" s="146"/>
      <c r="Y748" s="146"/>
      <c r="Z748" s="146"/>
      <c r="AA748" s="146"/>
      <c r="AB748" s="146"/>
      <c r="AC748" s="142"/>
      <c r="AD748" s="142"/>
    </row>
    <row r="749" spans="1:30" ht="12.75" customHeight="1">
      <c r="A749" s="142"/>
      <c r="B749" s="142"/>
      <c r="C749" s="142"/>
      <c r="D749" s="142"/>
      <c r="E749" s="142"/>
      <c r="F749" s="142"/>
      <c r="G749" s="146"/>
      <c r="H749" s="146"/>
      <c r="I749" s="174"/>
      <c r="J749" s="146"/>
      <c r="K749" s="174"/>
      <c r="L749" s="175"/>
      <c r="M749" s="174"/>
      <c r="N749" s="175"/>
      <c r="O749" s="146"/>
      <c r="P749" s="146"/>
      <c r="Q749" s="146"/>
      <c r="R749" s="146"/>
      <c r="S749" s="146"/>
      <c r="T749" s="146"/>
      <c r="U749" s="146"/>
      <c r="V749" s="146"/>
      <c r="W749" s="146"/>
      <c r="X749" s="146"/>
      <c r="Y749" s="146"/>
      <c r="Z749" s="146"/>
      <c r="AA749" s="146"/>
      <c r="AB749" s="146"/>
      <c r="AC749" s="142"/>
      <c r="AD749" s="142"/>
    </row>
    <row r="750" spans="1:30" ht="12.75" customHeight="1">
      <c r="A750" s="142"/>
      <c r="B750" s="142"/>
      <c r="C750" s="142"/>
      <c r="D750" s="142"/>
      <c r="E750" s="142"/>
      <c r="F750" s="142"/>
      <c r="G750" s="146"/>
      <c r="H750" s="146"/>
      <c r="I750" s="174"/>
      <c r="J750" s="146"/>
      <c r="K750" s="174"/>
      <c r="L750" s="175"/>
      <c r="M750" s="174"/>
      <c r="N750" s="175"/>
      <c r="O750" s="146"/>
      <c r="P750" s="146"/>
      <c r="Q750" s="146"/>
      <c r="R750" s="146"/>
      <c r="S750" s="146"/>
      <c r="T750" s="146"/>
      <c r="U750" s="146"/>
      <c r="V750" s="146"/>
      <c r="W750" s="146"/>
      <c r="X750" s="146"/>
      <c r="Y750" s="146"/>
      <c r="Z750" s="146"/>
      <c r="AA750" s="146"/>
      <c r="AB750" s="146"/>
      <c r="AC750" s="142"/>
      <c r="AD750" s="142"/>
    </row>
    <row r="751" spans="1:30" ht="12.75" customHeight="1">
      <c r="A751" s="142"/>
      <c r="B751" s="142"/>
      <c r="C751" s="142"/>
      <c r="D751" s="142"/>
      <c r="E751" s="142"/>
      <c r="F751" s="142"/>
      <c r="G751" s="146"/>
      <c r="H751" s="146"/>
      <c r="I751" s="174"/>
      <c r="J751" s="146"/>
      <c r="K751" s="174"/>
      <c r="L751" s="175"/>
      <c r="M751" s="174"/>
      <c r="N751" s="175"/>
      <c r="O751" s="146"/>
      <c r="P751" s="146"/>
      <c r="Q751" s="146"/>
      <c r="R751" s="146"/>
      <c r="S751" s="146"/>
      <c r="T751" s="146"/>
      <c r="U751" s="146"/>
      <c r="V751" s="146"/>
      <c r="W751" s="146"/>
      <c r="X751" s="146"/>
      <c r="Y751" s="146"/>
      <c r="Z751" s="146"/>
      <c r="AA751" s="146"/>
      <c r="AB751" s="146"/>
      <c r="AC751" s="142"/>
      <c r="AD751" s="142"/>
    </row>
    <row r="752" spans="1:30" ht="12.75" customHeight="1">
      <c r="A752" s="142"/>
      <c r="B752" s="142"/>
      <c r="C752" s="142"/>
      <c r="D752" s="142"/>
      <c r="E752" s="142"/>
      <c r="F752" s="142"/>
      <c r="G752" s="146"/>
      <c r="H752" s="146"/>
      <c r="I752" s="174"/>
      <c r="J752" s="146"/>
      <c r="K752" s="174"/>
      <c r="L752" s="175"/>
      <c r="M752" s="174"/>
      <c r="N752" s="175"/>
      <c r="O752" s="146"/>
      <c r="P752" s="146"/>
      <c r="Q752" s="146"/>
      <c r="R752" s="146"/>
      <c r="S752" s="146"/>
      <c r="T752" s="146"/>
      <c r="U752" s="146"/>
      <c r="V752" s="146"/>
      <c r="W752" s="146"/>
      <c r="X752" s="146"/>
      <c r="Y752" s="146"/>
      <c r="Z752" s="146"/>
      <c r="AA752" s="146"/>
      <c r="AB752" s="146"/>
      <c r="AC752" s="142"/>
      <c r="AD752" s="142"/>
    </row>
    <row r="753" spans="1:30" ht="12.75" customHeight="1">
      <c r="A753" s="142"/>
      <c r="B753" s="142"/>
      <c r="C753" s="142"/>
      <c r="D753" s="142"/>
      <c r="E753" s="142"/>
      <c r="F753" s="142"/>
      <c r="G753" s="146"/>
      <c r="H753" s="146"/>
      <c r="I753" s="174"/>
      <c r="J753" s="146"/>
      <c r="K753" s="174"/>
      <c r="L753" s="175"/>
      <c r="M753" s="174"/>
      <c r="N753" s="175"/>
      <c r="O753" s="146"/>
      <c r="P753" s="146"/>
      <c r="Q753" s="146"/>
      <c r="R753" s="146"/>
      <c r="S753" s="146"/>
      <c r="T753" s="146"/>
      <c r="U753" s="146"/>
      <c r="V753" s="146"/>
      <c r="W753" s="146"/>
      <c r="X753" s="146"/>
      <c r="Y753" s="146"/>
      <c r="Z753" s="146"/>
      <c r="AA753" s="146"/>
      <c r="AB753" s="146"/>
      <c r="AC753" s="142"/>
      <c r="AD753" s="142"/>
    </row>
    <row r="754" spans="1:30" ht="12.75" customHeight="1">
      <c r="A754" s="142"/>
      <c r="B754" s="142"/>
      <c r="C754" s="142"/>
      <c r="D754" s="142"/>
      <c r="E754" s="142"/>
      <c r="F754" s="142"/>
      <c r="G754" s="146"/>
      <c r="H754" s="146"/>
      <c r="I754" s="174"/>
      <c r="J754" s="146"/>
      <c r="K754" s="174"/>
      <c r="L754" s="175"/>
      <c r="M754" s="174"/>
      <c r="N754" s="175"/>
      <c r="O754" s="146"/>
      <c r="P754" s="146"/>
      <c r="Q754" s="146"/>
      <c r="R754" s="146"/>
      <c r="S754" s="146"/>
      <c r="T754" s="146"/>
      <c r="U754" s="146"/>
      <c r="V754" s="146"/>
      <c r="W754" s="146"/>
      <c r="X754" s="146"/>
      <c r="Y754" s="146"/>
      <c r="Z754" s="146"/>
      <c r="AA754" s="146"/>
      <c r="AB754" s="146"/>
      <c r="AC754" s="142"/>
      <c r="AD754" s="142"/>
    </row>
    <row r="755" spans="1:30" ht="12.75" customHeight="1">
      <c r="A755" s="142"/>
      <c r="B755" s="142"/>
      <c r="C755" s="142"/>
      <c r="D755" s="142"/>
      <c r="E755" s="142"/>
      <c r="F755" s="142"/>
      <c r="G755" s="146"/>
      <c r="H755" s="146"/>
      <c r="I755" s="174"/>
      <c r="J755" s="146"/>
      <c r="K755" s="174"/>
      <c r="L755" s="175"/>
      <c r="M755" s="174"/>
      <c r="N755" s="175"/>
      <c r="O755" s="146"/>
      <c r="P755" s="146"/>
      <c r="Q755" s="146"/>
      <c r="R755" s="146"/>
      <c r="S755" s="146"/>
      <c r="T755" s="146"/>
      <c r="U755" s="146"/>
      <c r="V755" s="146"/>
      <c r="W755" s="146"/>
      <c r="X755" s="146"/>
      <c r="Y755" s="146"/>
      <c r="Z755" s="146"/>
      <c r="AA755" s="146"/>
      <c r="AB755" s="146"/>
      <c r="AC755" s="142"/>
      <c r="AD755" s="142"/>
    </row>
    <row r="756" spans="1:30" ht="12.75" customHeight="1">
      <c r="A756" s="142"/>
      <c r="B756" s="142"/>
      <c r="C756" s="142"/>
      <c r="D756" s="142"/>
      <c r="E756" s="142"/>
      <c r="F756" s="142"/>
      <c r="G756" s="146"/>
      <c r="H756" s="146"/>
      <c r="I756" s="174"/>
      <c r="J756" s="146"/>
      <c r="K756" s="174"/>
      <c r="L756" s="175"/>
      <c r="M756" s="174"/>
      <c r="N756" s="175"/>
      <c r="O756" s="146"/>
      <c r="P756" s="146"/>
      <c r="Q756" s="146"/>
      <c r="R756" s="146"/>
      <c r="S756" s="146"/>
      <c r="T756" s="146"/>
      <c r="U756" s="146"/>
      <c r="V756" s="146"/>
      <c r="W756" s="146"/>
      <c r="X756" s="146"/>
      <c r="Y756" s="146"/>
      <c r="Z756" s="146"/>
      <c r="AA756" s="146"/>
      <c r="AB756" s="146"/>
      <c r="AC756" s="142"/>
      <c r="AD756" s="142"/>
    </row>
    <row r="757" spans="1:30" ht="12.75" customHeight="1">
      <c r="A757" s="142"/>
      <c r="B757" s="142"/>
      <c r="C757" s="142"/>
      <c r="D757" s="142"/>
      <c r="E757" s="142"/>
      <c r="F757" s="142"/>
      <c r="G757" s="146"/>
      <c r="H757" s="146"/>
      <c r="I757" s="174"/>
      <c r="J757" s="146"/>
      <c r="K757" s="174"/>
      <c r="L757" s="175"/>
      <c r="M757" s="174"/>
      <c r="N757" s="175"/>
      <c r="O757" s="146"/>
      <c r="P757" s="146"/>
      <c r="Q757" s="146"/>
      <c r="R757" s="146"/>
      <c r="S757" s="146"/>
      <c r="T757" s="146"/>
      <c r="U757" s="146"/>
      <c r="V757" s="146"/>
      <c r="W757" s="146"/>
      <c r="X757" s="146"/>
      <c r="Y757" s="146"/>
      <c r="Z757" s="146"/>
      <c r="AA757" s="146"/>
      <c r="AB757" s="146"/>
      <c r="AC757" s="142"/>
      <c r="AD757" s="142"/>
    </row>
    <row r="758" spans="1:30" ht="12.75" customHeight="1">
      <c r="A758" s="142"/>
      <c r="B758" s="142"/>
      <c r="C758" s="142"/>
      <c r="D758" s="142"/>
      <c r="E758" s="142"/>
      <c r="F758" s="142"/>
      <c r="G758" s="146"/>
      <c r="H758" s="146"/>
      <c r="I758" s="174"/>
      <c r="J758" s="146"/>
      <c r="K758" s="174"/>
      <c r="L758" s="175"/>
      <c r="M758" s="174"/>
      <c r="N758" s="175"/>
      <c r="O758" s="146"/>
      <c r="P758" s="146"/>
      <c r="Q758" s="146"/>
      <c r="R758" s="146"/>
      <c r="S758" s="146"/>
      <c r="T758" s="146"/>
      <c r="U758" s="146"/>
      <c r="V758" s="146"/>
      <c r="W758" s="146"/>
      <c r="X758" s="146"/>
      <c r="Y758" s="146"/>
      <c r="Z758" s="146"/>
      <c r="AA758" s="146"/>
      <c r="AB758" s="146"/>
      <c r="AC758" s="142"/>
      <c r="AD758" s="142"/>
    </row>
    <row r="759" spans="1:30" ht="12.75" customHeight="1">
      <c r="A759" s="142"/>
      <c r="B759" s="142"/>
      <c r="C759" s="142"/>
      <c r="D759" s="142"/>
      <c r="E759" s="142"/>
      <c r="F759" s="142"/>
      <c r="G759" s="146"/>
      <c r="H759" s="146"/>
      <c r="I759" s="174"/>
      <c r="J759" s="146"/>
      <c r="K759" s="174"/>
      <c r="L759" s="175"/>
      <c r="M759" s="174"/>
      <c r="N759" s="175"/>
      <c r="O759" s="146"/>
      <c r="P759" s="146"/>
      <c r="Q759" s="146"/>
      <c r="R759" s="146"/>
      <c r="S759" s="146"/>
      <c r="T759" s="146"/>
      <c r="U759" s="146"/>
      <c r="V759" s="146"/>
      <c r="W759" s="146"/>
      <c r="X759" s="146"/>
      <c r="Y759" s="146"/>
      <c r="Z759" s="146"/>
      <c r="AA759" s="146"/>
      <c r="AB759" s="146"/>
      <c r="AC759" s="142"/>
      <c r="AD759" s="142"/>
    </row>
    <row r="760" spans="1:30" ht="12.75" customHeight="1">
      <c r="A760" s="142"/>
      <c r="B760" s="142"/>
      <c r="C760" s="142"/>
      <c r="D760" s="142"/>
      <c r="E760" s="142"/>
      <c r="F760" s="142"/>
      <c r="G760" s="146"/>
      <c r="H760" s="146"/>
      <c r="I760" s="174"/>
      <c r="J760" s="146"/>
      <c r="K760" s="174"/>
      <c r="L760" s="175"/>
      <c r="M760" s="174"/>
      <c r="N760" s="175"/>
      <c r="O760" s="146"/>
      <c r="P760" s="146"/>
      <c r="Q760" s="146"/>
      <c r="R760" s="146"/>
      <c r="S760" s="146"/>
      <c r="T760" s="146"/>
      <c r="U760" s="146"/>
      <c r="V760" s="146"/>
      <c r="W760" s="146"/>
      <c r="X760" s="146"/>
      <c r="Y760" s="146"/>
      <c r="Z760" s="146"/>
      <c r="AA760" s="146"/>
      <c r="AB760" s="146"/>
      <c r="AC760" s="142"/>
      <c r="AD760" s="142"/>
    </row>
    <row r="761" spans="1:30" ht="12.75" customHeight="1">
      <c r="A761" s="142"/>
      <c r="B761" s="142"/>
      <c r="C761" s="142"/>
      <c r="D761" s="142"/>
      <c r="E761" s="142"/>
      <c r="F761" s="142"/>
      <c r="G761" s="146"/>
      <c r="H761" s="146"/>
      <c r="I761" s="174"/>
      <c r="J761" s="146"/>
      <c r="K761" s="174"/>
      <c r="L761" s="175"/>
      <c r="M761" s="174"/>
      <c r="N761" s="175"/>
      <c r="O761" s="146"/>
      <c r="P761" s="146"/>
      <c r="Q761" s="146"/>
      <c r="R761" s="146"/>
      <c r="S761" s="146"/>
      <c r="T761" s="146"/>
      <c r="U761" s="146"/>
      <c r="V761" s="146"/>
      <c r="W761" s="146"/>
      <c r="X761" s="146"/>
      <c r="Y761" s="146"/>
      <c r="Z761" s="146"/>
      <c r="AA761" s="146"/>
      <c r="AB761" s="146"/>
      <c r="AC761" s="142"/>
      <c r="AD761" s="142"/>
    </row>
    <row r="762" spans="1:30" ht="12.75" customHeight="1">
      <c r="A762" s="142"/>
      <c r="B762" s="142"/>
      <c r="C762" s="142"/>
      <c r="D762" s="142"/>
      <c r="E762" s="142"/>
      <c r="F762" s="142"/>
      <c r="G762" s="146"/>
      <c r="H762" s="146"/>
      <c r="I762" s="174"/>
      <c r="J762" s="146"/>
      <c r="K762" s="174"/>
      <c r="L762" s="175"/>
      <c r="M762" s="174"/>
      <c r="N762" s="175"/>
      <c r="O762" s="146"/>
      <c r="P762" s="146"/>
      <c r="Q762" s="146"/>
      <c r="R762" s="146"/>
      <c r="S762" s="146"/>
      <c r="T762" s="146"/>
      <c r="U762" s="146"/>
      <c r="V762" s="146"/>
      <c r="W762" s="146"/>
      <c r="X762" s="146"/>
      <c r="Y762" s="146"/>
      <c r="Z762" s="146"/>
      <c r="AA762" s="146"/>
      <c r="AB762" s="146"/>
      <c r="AC762" s="142"/>
      <c r="AD762" s="142"/>
    </row>
    <row r="763" spans="1:30" ht="12.75" customHeight="1">
      <c r="A763" s="142"/>
      <c r="B763" s="142"/>
      <c r="C763" s="142"/>
      <c r="D763" s="142"/>
      <c r="E763" s="142"/>
      <c r="F763" s="142"/>
      <c r="G763" s="146"/>
      <c r="H763" s="146"/>
      <c r="I763" s="174"/>
      <c r="J763" s="146"/>
      <c r="K763" s="174"/>
      <c r="L763" s="175"/>
      <c r="M763" s="174"/>
      <c r="N763" s="175"/>
      <c r="O763" s="146"/>
      <c r="P763" s="146"/>
      <c r="Q763" s="146"/>
      <c r="R763" s="146"/>
      <c r="S763" s="146"/>
      <c r="T763" s="146"/>
      <c r="U763" s="146"/>
      <c r="V763" s="146"/>
      <c r="W763" s="146"/>
      <c r="X763" s="146"/>
      <c r="Y763" s="146"/>
      <c r="Z763" s="146"/>
      <c r="AA763" s="146"/>
      <c r="AB763" s="146"/>
      <c r="AC763" s="142"/>
      <c r="AD763" s="142"/>
    </row>
    <row r="764" spans="1:30" ht="12.75" customHeight="1">
      <c r="A764" s="142"/>
      <c r="B764" s="142"/>
      <c r="C764" s="142"/>
      <c r="D764" s="142"/>
      <c r="E764" s="142"/>
      <c r="F764" s="142"/>
      <c r="G764" s="146"/>
      <c r="H764" s="146"/>
      <c r="I764" s="174"/>
      <c r="J764" s="146"/>
      <c r="K764" s="174"/>
      <c r="L764" s="175"/>
      <c r="M764" s="174"/>
      <c r="N764" s="175"/>
      <c r="O764" s="146"/>
      <c r="P764" s="146"/>
      <c r="Q764" s="146"/>
      <c r="R764" s="146"/>
      <c r="S764" s="146"/>
      <c r="T764" s="146"/>
      <c r="U764" s="146"/>
      <c r="V764" s="146"/>
      <c r="W764" s="146"/>
      <c r="X764" s="146"/>
      <c r="Y764" s="146"/>
      <c r="Z764" s="146"/>
      <c r="AA764" s="146"/>
      <c r="AB764" s="146"/>
      <c r="AC764" s="142"/>
      <c r="AD764" s="142"/>
    </row>
    <row r="765" spans="1:30" ht="12.75" customHeight="1">
      <c r="A765" s="142"/>
      <c r="B765" s="142"/>
      <c r="C765" s="142"/>
      <c r="D765" s="142"/>
      <c r="E765" s="142"/>
      <c r="F765" s="142"/>
      <c r="G765" s="146"/>
      <c r="H765" s="146"/>
      <c r="I765" s="174"/>
      <c r="J765" s="146"/>
      <c r="K765" s="174"/>
      <c r="L765" s="175"/>
      <c r="M765" s="174"/>
      <c r="N765" s="175"/>
      <c r="O765" s="146"/>
      <c r="P765" s="146"/>
      <c r="Q765" s="146"/>
      <c r="R765" s="146"/>
      <c r="S765" s="146"/>
      <c r="T765" s="146"/>
      <c r="U765" s="146"/>
      <c r="V765" s="146"/>
      <c r="W765" s="146"/>
      <c r="X765" s="146"/>
      <c r="Y765" s="146"/>
      <c r="Z765" s="146"/>
      <c r="AA765" s="146"/>
      <c r="AB765" s="146"/>
      <c r="AC765" s="142"/>
      <c r="AD765" s="142"/>
    </row>
    <row r="766" spans="1:30" ht="12.75" customHeight="1">
      <c r="A766" s="142"/>
      <c r="B766" s="142"/>
      <c r="C766" s="142"/>
      <c r="D766" s="142"/>
      <c r="E766" s="142"/>
      <c r="F766" s="142"/>
      <c r="G766" s="146"/>
      <c r="H766" s="146"/>
      <c r="I766" s="174"/>
      <c r="J766" s="146"/>
      <c r="K766" s="174"/>
      <c r="L766" s="175"/>
      <c r="M766" s="174"/>
      <c r="N766" s="175"/>
      <c r="O766" s="146"/>
      <c r="P766" s="146"/>
      <c r="Q766" s="146"/>
      <c r="R766" s="146"/>
      <c r="S766" s="146"/>
      <c r="T766" s="146"/>
      <c r="U766" s="146"/>
      <c r="V766" s="146"/>
      <c r="W766" s="146"/>
      <c r="X766" s="146"/>
      <c r="Y766" s="146"/>
      <c r="Z766" s="146"/>
      <c r="AA766" s="146"/>
      <c r="AB766" s="146"/>
      <c r="AC766" s="142"/>
      <c r="AD766" s="142"/>
    </row>
    <row r="767" spans="1:30" ht="12.75" customHeight="1">
      <c r="A767" s="142"/>
      <c r="B767" s="142"/>
      <c r="C767" s="142"/>
      <c r="D767" s="142"/>
      <c r="E767" s="142"/>
      <c r="F767" s="142"/>
      <c r="G767" s="146"/>
      <c r="H767" s="146"/>
      <c r="I767" s="174"/>
      <c r="J767" s="146"/>
      <c r="K767" s="174"/>
      <c r="L767" s="175"/>
      <c r="M767" s="174"/>
      <c r="N767" s="175"/>
      <c r="O767" s="146"/>
      <c r="P767" s="146"/>
      <c r="Q767" s="146"/>
      <c r="R767" s="146"/>
      <c r="S767" s="146"/>
      <c r="T767" s="146"/>
      <c r="U767" s="146"/>
      <c r="V767" s="146"/>
      <c r="W767" s="146"/>
      <c r="X767" s="146"/>
      <c r="Y767" s="146"/>
      <c r="Z767" s="146"/>
      <c r="AA767" s="146"/>
      <c r="AB767" s="146"/>
      <c r="AC767" s="142"/>
      <c r="AD767" s="142"/>
    </row>
    <row r="768" spans="1:30" ht="12.75" customHeight="1">
      <c r="A768" s="142"/>
      <c r="B768" s="142"/>
      <c r="C768" s="142"/>
      <c r="D768" s="142"/>
      <c r="E768" s="142"/>
      <c r="F768" s="142"/>
      <c r="G768" s="146"/>
      <c r="H768" s="146"/>
      <c r="I768" s="174"/>
      <c r="J768" s="146"/>
      <c r="K768" s="174"/>
      <c r="L768" s="175"/>
      <c r="M768" s="174"/>
      <c r="N768" s="175"/>
      <c r="O768" s="146"/>
      <c r="P768" s="146"/>
      <c r="Q768" s="146"/>
      <c r="R768" s="146"/>
      <c r="S768" s="146"/>
      <c r="T768" s="146"/>
      <c r="U768" s="146"/>
      <c r="V768" s="146"/>
      <c r="W768" s="146"/>
      <c r="X768" s="146"/>
      <c r="Y768" s="146"/>
      <c r="Z768" s="146"/>
      <c r="AA768" s="146"/>
      <c r="AB768" s="146"/>
      <c r="AC768" s="142"/>
      <c r="AD768" s="142"/>
    </row>
    <row r="769" spans="1:30" ht="12.75" customHeight="1">
      <c r="A769" s="142"/>
      <c r="B769" s="142"/>
      <c r="C769" s="142"/>
      <c r="D769" s="142"/>
      <c r="E769" s="142"/>
      <c r="F769" s="142"/>
      <c r="G769" s="146"/>
      <c r="H769" s="146"/>
      <c r="I769" s="174"/>
      <c r="J769" s="146"/>
      <c r="K769" s="174"/>
      <c r="L769" s="175"/>
      <c r="M769" s="174"/>
      <c r="N769" s="175"/>
      <c r="O769" s="146"/>
      <c r="P769" s="146"/>
      <c r="Q769" s="146"/>
      <c r="R769" s="146"/>
      <c r="S769" s="146"/>
      <c r="T769" s="146"/>
      <c r="U769" s="146"/>
      <c r="V769" s="146"/>
      <c r="W769" s="146"/>
      <c r="X769" s="146"/>
      <c r="Y769" s="146"/>
      <c r="Z769" s="146"/>
      <c r="AA769" s="146"/>
      <c r="AB769" s="146"/>
      <c r="AC769" s="142"/>
      <c r="AD769" s="142"/>
    </row>
    <row r="770" spans="1:30" ht="12.75" customHeight="1">
      <c r="A770" s="142"/>
      <c r="B770" s="142"/>
      <c r="C770" s="142"/>
      <c r="D770" s="142"/>
      <c r="E770" s="142"/>
      <c r="F770" s="142"/>
      <c r="G770" s="146"/>
      <c r="H770" s="146"/>
      <c r="I770" s="174"/>
      <c r="J770" s="146"/>
      <c r="K770" s="174"/>
      <c r="L770" s="175"/>
      <c r="M770" s="174"/>
      <c r="N770" s="175"/>
      <c r="O770" s="146"/>
      <c r="P770" s="146"/>
      <c r="Q770" s="146"/>
      <c r="R770" s="146"/>
      <c r="S770" s="146"/>
      <c r="T770" s="146"/>
      <c r="U770" s="146"/>
      <c r="V770" s="146"/>
      <c r="W770" s="146"/>
      <c r="X770" s="146"/>
      <c r="Y770" s="146"/>
      <c r="Z770" s="146"/>
      <c r="AA770" s="146"/>
      <c r="AB770" s="146"/>
      <c r="AC770" s="142"/>
      <c r="AD770" s="142"/>
    </row>
    <row r="771" spans="1:30" ht="12.75" customHeight="1">
      <c r="A771" s="142"/>
      <c r="B771" s="142"/>
      <c r="C771" s="142"/>
      <c r="D771" s="142"/>
      <c r="E771" s="142"/>
      <c r="F771" s="142"/>
      <c r="G771" s="146"/>
      <c r="H771" s="146"/>
      <c r="I771" s="174"/>
      <c r="J771" s="146"/>
      <c r="K771" s="174"/>
      <c r="L771" s="175"/>
      <c r="M771" s="174"/>
      <c r="N771" s="175"/>
      <c r="O771" s="146"/>
      <c r="P771" s="146"/>
      <c r="Q771" s="146"/>
      <c r="R771" s="146"/>
      <c r="S771" s="146"/>
      <c r="T771" s="146"/>
      <c r="U771" s="146"/>
      <c r="V771" s="146"/>
      <c r="W771" s="146"/>
      <c r="X771" s="146"/>
      <c r="Y771" s="146"/>
      <c r="Z771" s="146"/>
      <c r="AA771" s="146"/>
      <c r="AB771" s="146"/>
      <c r="AC771" s="142"/>
      <c r="AD771" s="142"/>
    </row>
    <row r="772" spans="1:30" ht="12.75" customHeight="1">
      <c r="A772" s="142"/>
      <c r="B772" s="142"/>
      <c r="C772" s="142"/>
      <c r="D772" s="142"/>
      <c r="E772" s="142"/>
      <c r="F772" s="142"/>
      <c r="G772" s="146"/>
      <c r="H772" s="146"/>
      <c r="I772" s="174"/>
      <c r="J772" s="146"/>
      <c r="K772" s="174"/>
      <c r="L772" s="175"/>
      <c r="M772" s="174"/>
      <c r="N772" s="175"/>
      <c r="O772" s="146"/>
      <c r="P772" s="146"/>
      <c r="Q772" s="146"/>
      <c r="R772" s="146"/>
      <c r="S772" s="146"/>
      <c r="T772" s="146"/>
      <c r="U772" s="146"/>
      <c r="V772" s="146"/>
      <c r="W772" s="146"/>
      <c r="X772" s="146"/>
      <c r="Y772" s="146"/>
      <c r="Z772" s="146"/>
      <c r="AA772" s="146"/>
      <c r="AB772" s="146"/>
      <c r="AC772" s="142"/>
      <c r="AD772" s="142"/>
    </row>
    <row r="773" spans="1:30" ht="12.75" customHeight="1">
      <c r="A773" s="142"/>
      <c r="B773" s="142"/>
      <c r="C773" s="142"/>
      <c r="D773" s="142"/>
      <c r="E773" s="142"/>
      <c r="F773" s="142"/>
      <c r="G773" s="146"/>
      <c r="H773" s="146"/>
      <c r="I773" s="174"/>
      <c r="J773" s="146"/>
      <c r="K773" s="174"/>
      <c r="L773" s="175"/>
      <c r="M773" s="174"/>
      <c r="N773" s="175"/>
      <c r="O773" s="146"/>
      <c r="P773" s="146"/>
      <c r="Q773" s="146"/>
      <c r="R773" s="146"/>
      <c r="S773" s="146"/>
      <c r="T773" s="146"/>
      <c r="U773" s="146"/>
      <c r="V773" s="146"/>
      <c r="W773" s="146"/>
      <c r="X773" s="146"/>
      <c r="Y773" s="146"/>
      <c r="Z773" s="146"/>
      <c r="AA773" s="146"/>
      <c r="AB773" s="146"/>
      <c r="AC773" s="142"/>
      <c r="AD773" s="142"/>
    </row>
    <row r="774" spans="1:30" ht="12.75" customHeight="1">
      <c r="A774" s="142"/>
      <c r="B774" s="142"/>
      <c r="C774" s="142"/>
      <c r="D774" s="142"/>
      <c r="E774" s="142"/>
      <c r="F774" s="142"/>
      <c r="G774" s="146"/>
      <c r="H774" s="146"/>
      <c r="I774" s="174"/>
      <c r="J774" s="146"/>
      <c r="K774" s="174"/>
      <c r="L774" s="175"/>
      <c r="M774" s="174"/>
      <c r="N774" s="175"/>
      <c r="O774" s="146"/>
      <c r="P774" s="146"/>
      <c r="Q774" s="146"/>
      <c r="R774" s="146"/>
      <c r="S774" s="146"/>
      <c r="T774" s="146"/>
      <c r="U774" s="146"/>
      <c r="V774" s="146"/>
      <c r="W774" s="146"/>
      <c r="X774" s="146"/>
      <c r="Y774" s="146"/>
      <c r="Z774" s="146"/>
      <c r="AA774" s="146"/>
      <c r="AB774" s="146"/>
      <c r="AC774" s="142"/>
      <c r="AD774" s="142"/>
    </row>
    <row r="775" spans="1:30" ht="12.75" customHeight="1">
      <c r="A775" s="142"/>
      <c r="B775" s="142"/>
      <c r="C775" s="142"/>
      <c r="D775" s="142"/>
      <c r="E775" s="142"/>
      <c r="F775" s="142"/>
      <c r="G775" s="146"/>
      <c r="H775" s="146"/>
      <c r="I775" s="174"/>
      <c r="J775" s="146"/>
      <c r="K775" s="174"/>
      <c r="L775" s="175"/>
      <c r="M775" s="174"/>
      <c r="N775" s="175"/>
      <c r="O775" s="146"/>
      <c r="P775" s="146"/>
      <c r="Q775" s="146"/>
      <c r="R775" s="146"/>
      <c r="S775" s="146"/>
      <c r="T775" s="146"/>
      <c r="U775" s="146"/>
      <c r="V775" s="146"/>
      <c r="W775" s="146"/>
      <c r="X775" s="146"/>
      <c r="Y775" s="146"/>
      <c r="Z775" s="146"/>
      <c r="AA775" s="146"/>
      <c r="AB775" s="146"/>
      <c r="AC775" s="142"/>
      <c r="AD775" s="142"/>
    </row>
    <row r="776" spans="1:30" ht="12.75" customHeight="1">
      <c r="A776" s="142"/>
      <c r="B776" s="142"/>
      <c r="C776" s="142"/>
      <c r="D776" s="142"/>
      <c r="E776" s="142"/>
      <c r="F776" s="142"/>
      <c r="G776" s="146"/>
      <c r="H776" s="146"/>
      <c r="I776" s="174"/>
      <c r="J776" s="146"/>
      <c r="K776" s="174"/>
      <c r="L776" s="175"/>
      <c r="M776" s="174"/>
      <c r="N776" s="175"/>
      <c r="O776" s="146"/>
      <c r="P776" s="146"/>
      <c r="Q776" s="146"/>
      <c r="R776" s="146"/>
      <c r="S776" s="146"/>
      <c r="T776" s="146"/>
      <c r="U776" s="146"/>
      <c r="V776" s="146"/>
      <c r="W776" s="146"/>
      <c r="X776" s="146"/>
      <c r="Y776" s="146"/>
      <c r="Z776" s="146"/>
      <c r="AA776" s="146"/>
      <c r="AB776" s="146"/>
      <c r="AC776" s="142"/>
      <c r="AD776" s="142"/>
    </row>
    <row r="777" spans="1:30" ht="12.75" customHeight="1">
      <c r="A777" s="142"/>
      <c r="B777" s="142"/>
      <c r="C777" s="142"/>
      <c r="D777" s="142"/>
      <c r="E777" s="142"/>
      <c r="F777" s="142"/>
      <c r="G777" s="146"/>
      <c r="H777" s="146"/>
      <c r="I777" s="174"/>
      <c r="J777" s="146"/>
      <c r="K777" s="174"/>
      <c r="L777" s="175"/>
      <c r="M777" s="174"/>
      <c r="N777" s="175"/>
      <c r="O777" s="146"/>
      <c r="P777" s="146"/>
      <c r="Q777" s="146"/>
      <c r="R777" s="146"/>
      <c r="S777" s="146"/>
      <c r="T777" s="146"/>
      <c r="U777" s="146"/>
      <c r="V777" s="146"/>
      <c r="W777" s="146"/>
      <c r="X777" s="146"/>
      <c r="Y777" s="146"/>
      <c r="Z777" s="146"/>
      <c r="AA777" s="146"/>
      <c r="AB777" s="146"/>
      <c r="AC777" s="142"/>
      <c r="AD777" s="142"/>
    </row>
    <row r="778" spans="1:30" ht="12.75" customHeight="1">
      <c r="A778" s="142"/>
      <c r="B778" s="142"/>
      <c r="C778" s="142"/>
      <c r="D778" s="142"/>
      <c r="E778" s="142"/>
      <c r="F778" s="142"/>
      <c r="G778" s="146"/>
      <c r="H778" s="146"/>
      <c r="I778" s="174"/>
      <c r="J778" s="146"/>
      <c r="K778" s="174"/>
      <c r="L778" s="175"/>
      <c r="M778" s="174"/>
      <c r="N778" s="175"/>
      <c r="O778" s="146"/>
      <c r="P778" s="146"/>
      <c r="Q778" s="146"/>
      <c r="R778" s="146"/>
      <c r="S778" s="146"/>
      <c r="T778" s="146"/>
      <c r="U778" s="146"/>
      <c r="V778" s="146"/>
      <c r="W778" s="146"/>
      <c r="X778" s="146"/>
      <c r="Y778" s="146"/>
      <c r="Z778" s="146"/>
      <c r="AA778" s="146"/>
      <c r="AB778" s="146"/>
      <c r="AC778" s="142"/>
      <c r="AD778" s="142"/>
    </row>
    <row r="779" spans="1:30" ht="12.75" customHeight="1">
      <c r="A779" s="142"/>
      <c r="B779" s="142"/>
      <c r="C779" s="142"/>
      <c r="D779" s="142"/>
      <c r="E779" s="142"/>
      <c r="F779" s="142"/>
      <c r="G779" s="146"/>
      <c r="H779" s="146"/>
      <c r="I779" s="174"/>
      <c r="J779" s="146"/>
      <c r="K779" s="174"/>
      <c r="L779" s="175"/>
      <c r="M779" s="174"/>
      <c r="N779" s="175"/>
      <c r="O779" s="146"/>
      <c r="P779" s="146"/>
      <c r="Q779" s="146"/>
      <c r="R779" s="146"/>
      <c r="S779" s="146"/>
      <c r="T779" s="146"/>
      <c r="U779" s="146"/>
      <c r="V779" s="146"/>
      <c r="W779" s="146"/>
      <c r="X779" s="146"/>
      <c r="Y779" s="146"/>
      <c r="Z779" s="146"/>
      <c r="AA779" s="146"/>
      <c r="AB779" s="146"/>
      <c r="AC779" s="142"/>
      <c r="AD779" s="142"/>
    </row>
    <row r="780" spans="1:30" ht="12.75" customHeight="1">
      <c r="A780" s="142"/>
      <c r="B780" s="142"/>
      <c r="C780" s="142"/>
      <c r="D780" s="142"/>
      <c r="E780" s="142"/>
      <c r="F780" s="142"/>
      <c r="G780" s="146"/>
      <c r="H780" s="146"/>
      <c r="I780" s="174"/>
      <c r="J780" s="146"/>
      <c r="K780" s="174"/>
      <c r="L780" s="175"/>
      <c r="M780" s="174"/>
      <c r="N780" s="175"/>
      <c r="O780" s="146"/>
      <c r="P780" s="146"/>
      <c r="Q780" s="146"/>
      <c r="R780" s="146"/>
      <c r="S780" s="146"/>
      <c r="T780" s="146"/>
      <c r="U780" s="146"/>
      <c r="V780" s="146"/>
      <c r="W780" s="146"/>
      <c r="X780" s="146"/>
      <c r="Y780" s="146"/>
      <c r="Z780" s="146"/>
      <c r="AA780" s="146"/>
      <c r="AB780" s="146"/>
      <c r="AC780" s="142"/>
      <c r="AD780" s="142"/>
    </row>
    <row r="781" spans="1:30" ht="12.75" customHeight="1">
      <c r="A781" s="142"/>
      <c r="B781" s="142"/>
      <c r="C781" s="142"/>
      <c r="D781" s="142"/>
      <c r="E781" s="142"/>
      <c r="F781" s="142"/>
      <c r="G781" s="146"/>
      <c r="H781" s="146"/>
      <c r="I781" s="174"/>
      <c r="J781" s="146"/>
      <c r="K781" s="174"/>
      <c r="L781" s="175"/>
      <c r="M781" s="174"/>
      <c r="N781" s="175"/>
      <c r="O781" s="146"/>
      <c r="P781" s="146"/>
      <c r="Q781" s="146"/>
      <c r="R781" s="146"/>
      <c r="S781" s="146"/>
      <c r="T781" s="146"/>
      <c r="U781" s="146"/>
      <c r="V781" s="146"/>
      <c r="W781" s="146"/>
      <c r="X781" s="146"/>
      <c r="Y781" s="146"/>
      <c r="Z781" s="146"/>
      <c r="AA781" s="146"/>
      <c r="AB781" s="146"/>
      <c r="AC781" s="142"/>
      <c r="AD781" s="142"/>
    </row>
    <row r="782" spans="1:30" ht="12.75" customHeight="1">
      <c r="A782" s="142"/>
      <c r="B782" s="142"/>
      <c r="C782" s="142"/>
      <c r="D782" s="142"/>
      <c r="E782" s="142"/>
      <c r="F782" s="142"/>
      <c r="G782" s="146"/>
      <c r="H782" s="146"/>
      <c r="I782" s="174"/>
      <c r="J782" s="146"/>
      <c r="K782" s="174"/>
      <c r="L782" s="175"/>
      <c r="M782" s="174"/>
      <c r="N782" s="175"/>
      <c r="O782" s="146"/>
      <c r="P782" s="146"/>
      <c r="Q782" s="146"/>
      <c r="R782" s="146"/>
      <c r="S782" s="146"/>
      <c r="T782" s="146"/>
      <c r="U782" s="146"/>
      <c r="V782" s="146"/>
      <c r="W782" s="146"/>
      <c r="X782" s="146"/>
      <c r="Y782" s="146"/>
      <c r="Z782" s="146"/>
      <c r="AA782" s="146"/>
      <c r="AB782" s="146"/>
      <c r="AC782" s="142"/>
      <c r="AD782" s="142"/>
    </row>
    <row r="783" spans="1:30" ht="12.75" customHeight="1">
      <c r="A783" s="142"/>
      <c r="B783" s="142"/>
      <c r="C783" s="142"/>
      <c r="D783" s="142"/>
      <c r="E783" s="142"/>
      <c r="F783" s="142"/>
      <c r="G783" s="146"/>
      <c r="H783" s="146"/>
      <c r="I783" s="174"/>
      <c r="J783" s="146"/>
      <c r="K783" s="174"/>
      <c r="L783" s="175"/>
      <c r="M783" s="174"/>
      <c r="N783" s="175"/>
      <c r="O783" s="146"/>
      <c r="P783" s="146"/>
      <c r="Q783" s="146"/>
      <c r="R783" s="146"/>
      <c r="S783" s="146"/>
      <c r="T783" s="146"/>
      <c r="U783" s="146"/>
      <c r="V783" s="146"/>
      <c r="W783" s="146"/>
      <c r="X783" s="146"/>
      <c r="Y783" s="146"/>
      <c r="Z783" s="146"/>
      <c r="AA783" s="146"/>
      <c r="AB783" s="146"/>
      <c r="AC783" s="142"/>
      <c r="AD783" s="142"/>
    </row>
    <row r="784" spans="1:30" ht="12.75" customHeight="1">
      <c r="A784" s="142"/>
      <c r="B784" s="142"/>
      <c r="C784" s="142"/>
      <c r="D784" s="142"/>
      <c r="E784" s="142"/>
      <c r="F784" s="142"/>
      <c r="G784" s="146"/>
      <c r="H784" s="146"/>
      <c r="I784" s="174"/>
      <c r="J784" s="146"/>
      <c r="K784" s="174"/>
      <c r="L784" s="175"/>
      <c r="M784" s="174"/>
      <c r="N784" s="175"/>
      <c r="O784" s="146"/>
      <c r="P784" s="146"/>
      <c r="Q784" s="146"/>
      <c r="R784" s="146"/>
      <c r="S784" s="146"/>
      <c r="T784" s="146"/>
      <c r="U784" s="146"/>
      <c r="V784" s="146"/>
      <c r="W784" s="146"/>
      <c r="X784" s="146"/>
      <c r="Y784" s="146"/>
      <c r="Z784" s="146"/>
      <c r="AA784" s="146"/>
      <c r="AB784" s="146"/>
      <c r="AC784" s="142"/>
      <c r="AD784" s="142"/>
    </row>
    <row r="785" spans="1:30" ht="12.75" customHeight="1">
      <c r="A785" s="142"/>
      <c r="B785" s="142"/>
      <c r="C785" s="142"/>
      <c r="D785" s="142"/>
      <c r="E785" s="142"/>
      <c r="F785" s="142"/>
      <c r="G785" s="146"/>
      <c r="H785" s="146"/>
      <c r="I785" s="174"/>
      <c r="J785" s="146"/>
      <c r="K785" s="174"/>
      <c r="L785" s="175"/>
      <c r="M785" s="174"/>
      <c r="N785" s="175"/>
      <c r="O785" s="146"/>
      <c r="P785" s="146"/>
      <c r="Q785" s="146"/>
      <c r="R785" s="146"/>
      <c r="S785" s="146"/>
      <c r="T785" s="146"/>
      <c r="U785" s="146"/>
      <c r="V785" s="146"/>
      <c r="W785" s="146"/>
      <c r="X785" s="146"/>
      <c r="Y785" s="146"/>
      <c r="Z785" s="146"/>
      <c r="AA785" s="146"/>
      <c r="AB785" s="146"/>
      <c r="AC785" s="142"/>
      <c r="AD785" s="142"/>
    </row>
    <row r="786" spans="1:30" ht="12.75" customHeight="1">
      <c r="A786" s="142"/>
      <c r="B786" s="142"/>
      <c r="C786" s="142"/>
      <c r="D786" s="142"/>
      <c r="E786" s="142"/>
      <c r="F786" s="142"/>
      <c r="G786" s="146"/>
      <c r="H786" s="146"/>
      <c r="I786" s="174"/>
      <c r="J786" s="146"/>
      <c r="K786" s="174"/>
      <c r="L786" s="175"/>
      <c r="M786" s="174"/>
      <c r="N786" s="175"/>
      <c r="O786" s="146"/>
      <c r="P786" s="146"/>
      <c r="Q786" s="146"/>
      <c r="R786" s="146"/>
      <c r="S786" s="146"/>
      <c r="T786" s="146"/>
      <c r="U786" s="146"/>
      <c r="V786" s="146"/>
      <c r="W786" s="146"/>
      <c r="X786" s="146"/>
      <c r="Y786" s="146"/>
      <c r="Z786" s="146"/>
      <c r="AA786" s="146"/>
      <c r="AB786" s="146"/>
      <c r="AC786" s="142"/>
      <c r="AD786" s="142"/>
    </row>
    <row r="787" spans="1:30" ht="12.75" customHeight="1">
      <c r="A787" s="142"/>
      <c r="B787" s="142"/>
      <c r="C787" s="142"/>
      <c r="D787" s="142"/>
      <c r="E787" s="142"/>
      <c r="F787" s="142"/>
      <c r="G787" s="146"/>
      <c r="H787" s="146"/>
      <c r="I787" s="174"/>
      <c r="J787" s="146"/>
      <c r="K787" s="174"/>
      <c r="L787" s="175"/>
      <c r="M787" s="174"/>
      <c r="N787" s="175"/>
      <c r="O787" s="146"/>
      <c r="P787" s="146"/>
      <c r="Q787" s="146"/>
      <c r="R787" s="146"/>
      <c r="S787" s="146"/>
      <c r="T787" s="146"/>
      <c r="U787" s="146"/>
      <c r="V787" s="146"/>
      <c r="W787" s="146"/>
      <c r="X787" s="146"/>
      <c r="Y787" s="146"/>
      <c r="Z787" s="146"/>
      <c r="AA787" s="146"/>
      <c r="AB787" s="146"/>
      <c r="AC787" s="142"/>
      <c r="AD787" s="142"/>
    </row>
    <row r="788" spans="1:30" ht="12.75" customHeight="1">
      <c r="A788" s="142"/>
      <c r="B788" s="142"/>
      <c r="C788" s="142"/>
      <c r="D788" s="142"/>
      <c r="E788" s="142"/>
      <c r="F788" s="142"/>
      <c r="G788" s="146"/>
      <c r="H788" s="146"/>
      <c r="I788" s="174"/>
      <c r="J788" s="146"/>
      <c r="K788" s="174"/>
      <c r="L788" s="175"/>
      <c r="M788" s="174"/>
      <c r="N788" s="175"/>
      <c r="O788" s="146"/>
      <c r="P788" s="146"/>
      <c r="Q788" s="146"/>
      <c r="R788" s="146"/>
      <c r="S788" s="146"/>
      <c r="T788" s="146"/>
      <c r="U788" s="146"/>
      <c r="V788" s="146"/>
      <c r="W788" s="146"/>
      <c r="X788" s="146"/>
      <c r="Y788" s="146"/>
      <c r="Z788" s="146"/>
      <c r="AA788" s="146"/>
      <c r="AB788" s="146"/>
      <c r="AC788" s="142"/>
      <c r="AD788" s="142"/>
    </row>
    <row r="789" spans="1:30" ht="12.75" customHeight="1">
      <c r="A789" s="142"/>
      <c r="B789" s="142"/>
      <c r="C789" s="142"/>
      <c r="D789" s="142"/>
      <c r="E789" s="142"/>
      <c r="F789" s="142"/>
      <c r="G789" s="146"/>
      <c r="H789" s="146"/>
      <c r="I789" s="174"/>
      <c r="J789" s="146"/>
      <c r="K789" s="174"/>
      <c r="L789" s="175"/>
      <c r="M789" s="174"/>
      <c r="N789" s="175"/>
      <c r="O789" s="146"/>
      <c r="P789" s="146"/>
      <c r="Q789" s="146"/>
      <c r="R789" s="146"/>
      <c r="S789" s="146"/>
      <c r="T789" s="146"/>
      <c r="U789" s="146"/>
      <c r="V789" s="146"/>
      <c r="W789" s="146"/>
      <c r="X789" s="146"/>
      <c r="Y789" s="146"/>
      <c r="Z789" s="146"/>
      <c r="AA789" s="146"/>
      <c r="AB789" s="146"/>
      <c r="AC789" s="142"/>
      <c r="AD789" s="142"/>
    </row>
    <row r="790" spans="1:30" ht="12.75" customHeight="1">
      <c r="A790" s="142"/>
      <c r="B790" s="142"/>
      <c r="C790" s="142"/>
      <c r="D790" s="142"/>
      <c r="E790" s="142"/>
      <c r="F790" s="142"/>
      <c r="G790" s="146"/>
      <c r="H790" s="146"/>
      <c r="I790" s="174"/>
      <c r="J790" s="146"/>
      <c r="K790" s="174"/>
      <c r="L790" s="175"/>
      <c r="M790" s="174"/>
      <c r="N790" s="175"/>
      <c r="O790" s="146"/>
      <c r="P790" s="146"/>
      <c r="Q790" s="146"/>
      <c r="R790" s="146"/>
      <c r="S790" s="146"/>
      <c r="T790" s="146"/>
      <c r="U790" s="146"/>
      <c r="V790" s="146"/>
      <c r="W790" s="146"/>
      <c r="X790" s="146"/>
      <c r="Y790" s="146"/>
      <c r="Z790" s="146"/>
      <c r="AA790" s="146"/>
      <c r="AB790" s="146"/>
      <c r="AC790" s="142"/>
      <c r="AD790" s="142"/>
    </row>
    <row r="791" spans="1:30" ht="12.75" customHeight="1">
      <c r="A791" s="142"/>
      <c r="B791" s="142"/>
      <c r="C791" s="142"/>
      <c r="D791" s="142"/>
      <c r="E791" s="142"/>
      <c r="F791" s="142"/>
      <c r="G791" s="146"/>
      <c r="H791" s="146"/>
      <c r="I791" s="174"/>
      <c r="J791" s="146"/>
      <c r="K791" s="174"/>
      <c r="L791" s="175"/>
      <c r="M791" s="174"/>
      <c r="N791" s="175"/>
      <c r="O791" s="146"/>
      <c r="P791" s="146"/>
      <c r="Q791" s="146"/>
      <c r="R791" s="146"/>
      <c r="S791" s="146"/>
      <c r="T791" s="146"/>
      <c r="U791" s="146"/>
      <c r="V791" s="146"/>
      <c r="W791" s="146"/>
      <c r="X791" s="146"/>
      <c r="Y791" s="146"/>
      <c r="Z791" s="146"/>
      <c r="AA791" s="146"/>
      <c r="AB791" s="146"/>
      <c r="AC791" s="142"/>
      <c r="AD791" s="142"/>
    </row>
    <row r="792" spans="1:30" ht="12.75" customHeight="1">
      <c r="A792" s="142"/>
      <c r="B792" s="142"/>
      <c r="C792" s="142"/>
      <c r="D792" s="142"/>
      <c r="E792" s="142"/>
      <c r="F792" s="142"/>
      <c r="G792" s="146"/>
      <c r="H792" s="146"/>
      <c r="I792" s="174"/>
      <c r="J792" s="146"/>
      <c r="K792" s="174"/>
      <c r="L792" s="175"/>
      <c r="M792" s="174"/>
      <c r="N792" s="175"/>
      <c r="O792" s="146"/>
      <c r="P792" s="146"/>
      <c r="Q792" s="146"/>
      <c r="R792" s="146"/>
      <c r="S792" s="146"/>
      <c r="T792" s="146"/>
      <c r="U792" s="146"/>
      <c r="V792" s="146"/>
      <c r="W792" s="146"/>
      <c r="X792" s="146"/>
      <c r="Y792" s="146"/>
      <c r="Z792" s="146"/>
      <c r="AA792" s="146"/>
      <c r="AB792" s="146"/>
      <c r="AC792" s="142"/>
      <c r="AD792" s="142"/>
    </row>
    <row r="793" spans="1:30" ht="12.75" customHeight="1">
      <c r="A793" s="142"/>
      <c r="B793" s="142"/>
      <c r="C793" s="142"/>
      <c r="D793" s="142"/>
      <c r="E793" s="142"/>
      <c r="F793" s="142"/>
      <c r="G793" s="146"/>
      <c r="H793" s="146"/>
      <c r="I793" s="174"/>
      <c r="J793" s="146"/>
      <c r="K793" s="174"/>
      <c r="L793" s="175"/>
      <c r="M793" s="174"/>
      <c r="N793" s="175"/>
      <c r="O793" s="146"/>
      <c r="P793" s="146"/>
      <c r="Q793" s="146"/>
      <c r="R793" s="146"/>
      <c r="S793" s="146"/>
      <c r="T793" s="146"/>
      <c r="U793" s="146"/>
      <c r="V793" s="146"/>
      <c r="W793" s="146"/>
      <c r="X793" s="146"/>
      <c r="Y793" s="146"/>
      <c r="Z793" s="146"/>
      <c r="AA793" s="146"/>
      <c r="AB793" s="146"/>
      <c r="AC793" s="142"/>
      <c r="AD793" s="142"/>
    </row>
    <row r="794" spans="1:30" ht="12.75" customHeight="1">
      <c r="A794" s="142"/>
      <c r="B794" s="142"/>
      <c r="C794" s="142"/>
      <c r="D794" s="142"/>
      <c r="E794" s="142"/>
      <c r="F794" s="142"/>
      <c r="G794" s="146"/>
      <c r="H794" s="146"/>
      <c r="I794" s="174"/>
      <c r="J794" s="146"/>
      <c r="K794" s="174"/>
      <c r="L794" s="175"/>
      <c r="M794" s="174"/>
      <c r="N794" s="175"/>
      <c r="O794" s="146"/>
      <c r="P794" s="146"/>
      <c r="Q794" s="146"/>
      <c r="R794" s="146"/>
      <c r="S794" s="146"/>
      <c r="T794" s="146"/>
      <c r="U794" s="146"/>
      <c r="V794" s="146"/>
      <c r="W794" s="146"/>
      <c r="X794" s="146"/>
      <c r="Y794" s="146"/>
      <c r="Z794" s="146"/>
      <c r="AA794" s="146"/>
      <c r="AB794" s="146"/>
      <c r="AC794" s="142"/>
      <c r="AD794" s="142"/>
    </row>
    <row r="795" spans="1:30" ht="12.75" customHeight="1">
      <c r="A795" s="142"/>
      <c r="B795" s="142"/>
      <c r="C795" s="142"/>
      <c r="D795" s="142"/>
      <c r="E795" s="142"/>
      <c r="F795" s="142"/>
      <c r="G795" s="146"/>
      <c r="H795" s="146"/>
      <c r="I795" s="174"/>
      <c r="J795" s="146"/>
      <c r="K795" s="174"/>
      <c r="L795" s="175"/>
      <c r="M795" s="174"/>
      <c r="N795" s="175"/>
      <c r="O795" s="146"/>
      <c r="P795" s="146"/>
      <c r="Q795" s="146"/>
      <c r="R795" s="146"/>
      <c r="S795" s="146"/>
      <c r="T795" s="146"/>
      <c r="U795" s="146"/>
      <c r="V795" s="146"/>
      <c r="W795" s="146"/>
      <c r="X795" s="146"/>
      <c r="Y795" s="146"/>
      <c r="Z795" s="146"/>
      <c r="AA795" s="146"/>
      <c r="AB795" s="146"/>
      <c r="AC795" s="142"/>
      <c r="AD795" s="142"/>
    </row>
    <row r="796" spans="1:30" ht="12.75" customHeight="1">
      <c r="A796" s="142"/>
      <c r="B796" s="142"/>
      <c r="C796" s="142"/>
      <c r="D796" s="142"/>
      <c r="E796" s="142"/>
      <c r="F796" s="142"/>
      <c r="G796" s="146"/>
      <c r="H796" s="146"/>
      <c r="I796" s="174"/>
      <c r="J796" s="146"/>
      <c r="K796" s="174"/>
      <c r="L796" s="175"/>
      <c r="M796" s="174"/>
      <c r="N796" s="175"/>
      <c r="O796" s="146"/>
      <c r="P796" s="146"/>
      <c r="Q796" s="146"/>
      <c r="R796" s="146"/>
      <c r="S796" s="146"/>
      <c r="T796" s="146"/>
      <c r="U796" s="146"/>
      <c r="V796" s="146"/>
      <c r="W796" s="146"/>
      <c r="X796" s="146"/>
      <c r="Y796" s="146"/>
      <c r="Z796" s="146"/>
      <c r="AA796" s="146"/>
      <c r="AB796" s="146"/>
      <c r="AC796" s="142"/>
      <c r="AD796" s="142"/>
    </row>
    <row r="797" spans="1:30" ht="12.75" customHeight="1">
      <c r="A797" s="142"/>
      <c r="B797" s="142"/>
      <c r="C797" s="142"/>
      <c r="D797" s="142"/>
      <c r="E797" s="142"/>
      <c r="F797" s="142"/>
      <c r="G797" s="146"/>
      <c r="H797" s="146"/>
      <c r="I797" s="174"/>
      <c r="J797" s="146"/>
      <c r="K797" s="174"/>
      <c r="L797" s="175"/>
      <c r="M797" s="174"/>
      <c r="N797" s="175"/>
      <c r="O797" s="146"/>
      <c r="P797" s="146"/>
      <c r="Q797" s="146"/>
      <c r="R797" s="146"/>
      <c r="S797" s="146"/>
      <c r="T797" s="146"/>
      <c r="U797" s="146"/>
      <c r="V797" s="146"/>
      <c r="W797" s="146"/>
      <c r="X797" s="146"/>
      <c r="Y797" s="146"/>
      <c r="Z797" s="146"/>
      <c r="AA797" s="146"/>
      <c r="AB797" s="146"/>
      <c r="AC797" s="142"/>
      <c r="AD797" s="142"/>
    </row>
    <row r="798" spans="1:30" ht="12.75" customHeight="1">
      <c r="A798" s="142"/>
      <c r="B798" s="142"/>
      <c r="C798" s="142"/>
      <c r="D798" s="142"/>
      <c r="E798" s="142"/>
      <c r="F798" s="142"/>
      <c r="G798" s="146"/>
      <c r="H798" s="146"/>
      <c r="I798" s="174"/>
      <c r="J798" s="146"/>
      <c r="K798" s="174"/>
      <c r="L798" s="175"/>
      <c r="M798" s="174"/>
      <c r="N798" s="175"/>
      <c r="O798" s="146"/>
      <c r="P798" s="146"/>
      <c r="Q798" s="146"/>
      <c r="R798" s="146"/>
      <c r="S798" s="146"/>
      <c r="T798" s="146"/>
      <c r="U798" s="146"/>
      <c r="V798" s="146"/>
      <c r="W798" s="146"/>
      <c r="X798" s="146"/>
      <c r="Y798" s="146"/>
      <c r="Z798" s="146"/>
      <c r="AA798" s="146"/>
      <c r="AB798" s="146"/>
      <c r="AC798" s="142"/>
      <c r="AD798" s="142"/>
    </row>
    <row r="799" spans="1:30" ht="12.75" customHeight="1">
      <c r="A799" s="142"/>
      <c r="B799" s="142"/>
      <c r="C799" s="142"/>
      <c r="D799" s="142"/>
      <c r="E799" s="142"/>
      <c r="F799" s="142"/>
      <c r="G799" s="146"/>
      <c r="H799" s="146"/>
      <c r="I799" s="174"/>
      <c r="J799" s="146"/>
      <c r="K799" s="174"/>
      <c r="L799" s="175"/>
      <c r="M799" s="174"/>
      <c r="N799" s="175"/>
      <c r="O799" s="146"/>
      <c r="P799" s="146"/>
      <c r="Q799" s="146"/>
      <c r="R799" s="146"/>
      <c r="S799" s="146"/>
      <c r="T799" s="146"/>
      <c r="U799" s="146"/>
      <c r="V799" s="146"/>
      <c r="W799" s="146"/>
      <c r="X799" s="146"/>
      <c r="Y799" s="146"/>
      <c r="Z799" s="146"/>
      <c r="AA799" s="146"/>
      <c r="AB799" s="146"/>
      <c r="AC799" s="142"/>
      <c r="AD799" s="142"/>
    </row>
    <row r="800" spans="1:30" ht="12.75" customHeight="1">
      <c r="A800" s="142"/>
      <c r="B800" s="142"/>
      <c r="C800" s="142"/>
      <c r="D800" s="142"/>
      <c r="E800" s="142"/>
      <c r="F800" s="142"/>
      <c r="G800" s="146"/>
      <c r="H800" s="146"/>
      <c r="I800" s="174"/>
      <c r="J800" s="146"/>
      <c r="K800" s="174"/>
      <c r="L800" s="175"/>
      <c r="M800" s="174"/>
      <c r="N800" s="175"/>
      <c r="O800" s="146"/>
      <c r="P800" s="146"/>
      <c r="Q800" s="146"/>
      <c r="R800" s="146"/>
      <c r="S800" s="146"/>
      <c r="T800" s="146"/>
      <c r="U800" s="146"/>
      <c r="V800" s="146"/>
      <c r="W800" s="146"/>
      <c r="X800" s="146"/>
      <c r="Y800" s="146"/>
      <c r="Z800" s="146"/>
      <c r="AA800" s="146"/>
      <c r="AB800" s="146"/>
      <c r="AC800" s="142"/>
      <c r="AD800" s="142"/>
    </row>
    <row r="801" spans="1:30" ht="12.75" customHeight="1">
      <c r="A801" s="142"/>
      <c r="B801" s="142"/>
      <c r="C801" s="142"/>
      <c r="D801" s="142"/>
      <c r="E801" s="142"/>
      <c r="F801" s="142"/>
      <c r="G801" s="146"/>
      <c r="H801" s="146"/>
      <c r="I801" s="174"/>
      <c r="J801" s="146"/>
      <c r="K801" s="174"/>
      <c r="L801" s="175"/>
      <c r="M801" s="174"/>
      <c r="N801" s="175"/>
      <c r="O801" s="146"/>
      <c r="P801" s="146"/>
      <c r="Q801" s="146"/>
      <c r="R801" s="146"/>
      <c r="S801" s="146"/>
      <c r="T801" s="146"/>
      <c r="U801" s="146"/>
      <c r="V801" s="146"/>
      <c r="W801" s="146"/>
      <c r="X801" s="146"/>
      <c r="Y801" s="146"/>
      <c r="Z801" s="146"/>
      <c r="AA801" s="146"/>
      <c r="AB801" s="146"/>
      <c r="AC801" s="142"/>
      <c r="AD801" s="142"/>
    </row>
    <row r="802" spans="1:30" ht="12.75" customHeight="1">
      <c r="A802" s="142"/>
      <c r="B802" s="142"/>
      <c r="C802" s="142"/>
      <c r="D802" s="142"/>
      <c r="E802" s="142"/>
      <c r="F802" s="142"/>
      <c r="G802" s="146"/>
      <c r="H802" s="146"/>
      <c r="I802" s="174"/>
      <c r="J802" s="146"/>
      <c r="K802" s="174"/>
      <c r="L802" s="175"/>
      <c r="M802" s="174"/>
      <c r="N802" s="175"/>
      <c r="O802" s="146"/>
      <c r="P802" s="146"/>
      <c r="Q802" s="146"/>
      <c r="R802" s="146"/>
      <c r="S802" s="146"/>
      <c r="T802" s="146"/>
      <c r="U802" s="146"/>
      <c r="V802" s="146"/>
      <c r="W802" s="146"/>
      <c r="X802" s="146"/>
      <c r="Y802" s="146"/>
      <c r="Z802" s="146"/>
      <c r="AA802" s="146"/>
      <c r="AB802" s="146"/>
      <c r="AC802" s="142"/>
      <c r="AD802" s="142"/>
    </row>
    <row r="803" spans="1:30" ht="12.75" customHeight="1">
      <c r="A803" s="142"/>
      <c r="B803" s="142"/>
      <c r="C803" s="142"/>
      <c r="D803" s="142"/>
      <c r="E803" s="142"/>
      <c r="F803" s="142"/>
      <c r="G803" s="146"/>
      <c r="H803" s="146"/>
      <c r="I803" s="174"/>
      <c r="J803" s="146"/>
      <c r="K803" s="174"/>
      <c r="L803" s="175"/>
      <c r="M803" s="174"/>
      <c r="N803" s="175"/>
      <c r="O803" s="146"/>
      <c r="P803" s="146"/>
      <c r="Q803" s="146"/>
      <c r="R803" s="146"/>
      <c r="S803" s="146"/>
      <c r="T803" s="146"/>
      <c r="U803" s="146"/>
      <c r="V803" s="146"/>
      <c r="W803" s="146"/>
      <c r="X803" s="146"/>
      <c r="Y803" s="146"/>
      <c r="Z803" s="146"/>
      <c r="AA803" s="146"/>
      <c r="AB803" s="146"/>
      <c r="AC803" s="142"/>
      <c r="AD803" s="142"/>
    </row>
    <row r="804" spans="1:30" ht="12.75" customHeight="1">
      <c r="A804" s="142"/>
      <c r="B804" s="142"/>
      <c r="C804" s="142"/>
      <c r="D804" s="142"/>
      <c r="E804" s="142"/>
      <c r="F804" s="142"/>
      <c r="G804" s="146"/>
      <c r="H804" s="146"/>
      <c r="I804" s="174"/>
      <c r="J804" s="146"/>
      <c r="K804" s="174"/>
      <c r="L804" s="175"/>
      <c r="M804" s="174"/>
      <c r="N804" s="175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2"/>
      <c r="AD804" s="142"/>
    </row>
    <row r="805" spans="1:30" ht="12.75" customHeight="1">
      <c r="A805" s="142"/>
      <c r="B805" s="142"/>
      <c r="C805" s="142"/>
      <c r="D805" s="142"/>
      <c r="E805" s="142"/>
      <c r="F805" s="142"/>
      <c r="G805" s="146"/>
      <c r="H805" s="146"/>
      <c r="I805" s="174"/>
      <c r="J805" s="146"/>
      <c r="K805" s="174"/>
      <c r="L805" s="175"/>
      <c r="M805" s="174"/>
      <c r="N805" s="175"/>
      <c r="O805" s="146"/>
      <c r="P805" s="146"/>
      <c r="Q805" s="146"/>
      <c r="R805" s="146"/>
      <c r="S805" s="146"/>
      <c r="T805" s="146"/>
      <c r="U805" s="146"/>
      <c r="V805" s="146"/>
      <c r="W805" s="146"/>
      <c r="X805" s="146"/>
      <c r="Y805" s="146"/>
      <c r="Z805" s="146"/>
      <c r="AA805" s="146"/>
      <c r="AB805" s="146"/>
      <c r="AC805" s="142"/>
      <c r="AD805" s="142"/>
    </row>
    <row r="806" spans="1:30" ht="12.75" customHeight="1">
      <c r="A806" s="142"/>
      <c r="B806" s="142"/>
      <c r="C806" s="142"/>
      <c r="D806" s="142"/>
      <c r="E806" s="142"/>
      <c r="F806" s="142"/>
      <c r="G806" s="146"/>
      <c r="H806" s="146"/>
      <c r="I806" s="174"/>
      <c r="J806" s="146"/>
      <c r="K806" s="174"/>
      <c r="L806" s="175"/>
      <c r="M806" s="174"/>
      <c r="N806" s="175"/>
      <c r="O806" s="146"/>
      <c r="P806" s="146"/>
      <c r="Q806" s="146"/>
      <c r="R806" s="146"/>
      <c r="S806" s="146"/>
      <c r="T806" s="146"/>
      <c r="U806" s="146"/>
      <c r="V806" s="146"/>
      <c r="W806" s="146"/>
      <c r="X806" s="146"/>
      <c r="Y806" s="146"/>
      <c r="Z806" s="146"/>
      <c r="AA806" s="146"/>
      <c r="AB806" s="146"/>
      <c r="AC806" s="142"/>
      <c r="AD806" s="142"/>
    </row>
    <row r="807" spans="1:30" ht="12.75" customHeight="1">
      <c r="A807" s="142"/>
      <c r="B807" s="142"/>
      <c r="C807" s="142"/>
      <c r="D807" s="142"/>
      <c r="E807" s="142"/>
      <c r="F807" s="142"/>
      <c r="G807" s="146"/>
      <c r="H807" s="146"/>
      <c r="I807" s="174"/>
      <c r="J807" s="146"/>
      <c r="K807" s="174"/>
      <c r="L807" s="175"/>
      <c r="M807" s="174"/>
      <c r="N807" s="175"/>
      <c r="O807" s="146"/>
      <c r="P807" s="146"/>
      <c r="Q807" s="146"/>
      <c r="R807" s="146"/>
      <c r="S807" s="146"/>
      <c r="T807" s="146"/>
      <c r="U807" s="146"/>
      <c r="V807" s="146"/>
      <c r="W807" s="146"/>
      <c r="X807" s="146"/>
      <c r="Y807" s="146"/>
      <c r="Z807" s="146"/>
      <c r="AA807" s="146"/>
      <c r="AB807" s="146"/>
      <c r="AC807" s="142"/>
      <c r="AD807" s="142"/>
    </row>
    <row r="808" spans="1:30" ht="12.75" customHeight="1">
      <c r="A808" s="142"/>
      <c r="B808" s="142"/>
      <c r="C808" s="142"/>
      <c r="D808" s="142"/>
      <c r="E808" s="142"/>
      <c r="F808" s="142"/>
      <c r="G808" s="146"/>
      <c r="H808" s="146"/>
      <c r="I808" s="174"/>
      <c r="J808" s="146"/>
      <c r="K808" s="174"/>
      <c r="L808" s="175"/>
      <c r="M808" s="174"/>
      <c r="N808" s="175"/>
      <c r="O808" s="146"/>
      <c r="P808" s="146"/>
      <c r="Q808" s="146"/>
      <c r="R808" s="146"/>
      <c r="S808" s="146"/>
      <c r="T808" s="146"/>
      <c r="U808" s="146"/>
      <c r="V808" s="146"/>
      <c r="W808" s="146"/>
      <c r="X808" s="146"/>
      <c r="Y808" s="146"/>
      <c r="Z808" s="146"/>
      <c r="AA808" s="146"/>
      <c r="AB808" s="146"/>
      <c r="AC808" s="142"/>
      <c r="AD808" s="142"/>
    </row>
    <row r="809" spans="1:30" ht="12.75" customHeight="1">
      <c r="A809" s="142"/>
      <c r="B809" s="142"/>
      <c r="C809" s="142"/>
      <c r="D809" s="142"/>
      <c r="E809" s="142"/>
      <c r="F809" s="142"/>
      <c r="G809" s="146"/>
      <c r="H809" s="146"/>
      <c r="I809" s="174"/>
      <c r="J809" s="146"/>
      <c r="K809" s="174"/>
      <c r="L809" s="175"/>
      <c r="M809" s="174"/>
      <c r="N809" s="175"/>
      <c r="O809" s="146"/>
      <c r="P809" s="146"/>
      <c r="Q809" s="146"/>
      <c r="R809" s="146"/>
      <c r="S809" s="146"/>
      <c r="T809" s="146"/>
      <c r="U809" s="146"/>
      <c r="V809" s="146"/>
      <c r="W809" s="146"/>
      <c r="X809" s="146"/>
      <c r="Y809" s="146"/>
      <c r="Z809" s="146"/>
      <c r="AA809" s="146"/>
      <c r="AB809" s="146"/>
      <c r="AC809" s="142"/>
      <c r="AD809" s="142"/>
    </row>
    <row r="810" spans="1:30" ht="12.75" customHeight="1">
      <c r="A810" s="142"/>
      <c r="B810" s="142"/>
      <c r="C810" s="142"/>
      <c r="D810" s="142"/>
      <c r="E810" s="142"/>
      <c r="F810" s="142"/>
      <c r="G810" s="146"/>
      <c r="H810" s="146"/>
      <c r="I810" s="174"/>
      <c r="J810" s="146"/>
      <c r="K810" s="174"/>
      <c r="L810" s="175"/>
      <c r="M810" s="174"/>
      <c r="N810" s="175"/>
      <c r="O810" s="146"/>
      <c r="P810" s="146"/>
      <c r="Q810" s="146"/>
      <c r="R810" s="146"/>
      <c r="S810" s="146"/>
      <c r="T810" s="146"/>
      <c r="U810" s="146"/>
      <c r="V810" s="146"/>
      <c r="W810" s="146"/>
      <c r="X810" s="146"/>
      <c r="Y810" s="146"/>
      <c r="Z810" s="146"/>
      <c r="AA810" s="146"/>
      <c r="AB810" s="146"/>
      <c r="AC810" s="142"/>
      <c r="AD810" s="142"/>
    </row>
    <row r="811" spans="1:30" ht="12.75" customHeight="1">
      <c r="A811" s="142"/>
      <c r="B811" s="142"/>
      <c r="C811" s="142"/>
      <c r="D811" s="142"/>
      <c r="E811" s="142"/>
      <c r="F811" s="142"/>
      <c r="G811" s="146"/>
      <c r="H811" s="146"/>
      <c r="I811" s="174"/>
      <c r="J811" s="146"/>
      <c r="K811" s="174"/>
      <c r="L811" s="175"/>
      <c r="M811" s="174"/>
      <c r="N811" s="175"/>
      <c r="O811" s="146"/>
      <c r="P811" s="146"/>
      <c r="Q811" s="146"/>
      <c r="R811" s="146"/>
      <c r="S811" s="146"/>
      <c r="T811" s="146"/>
      <c r="U811" s="146"/>
      <c r="V811" s="146"/>
      <c r="W811" s="146"/>
      <c r="X811" s="146"/>
      <c r="Y811" s="146"/>
      <c r="Z811" s="146"/>
      <c r="AA811" s="146"/>
      <c r="AB811" s="146"/>
      <c r="AC811" s="142"/>
      <c r="AD811" s="142"/>
    </row>
    <row r="812" spans="1:30" ht="12.75" customHeight="1">
      <c r="A812" s="142"/>
      <c r="B812" s="142"/>
      <c r="C812" s="142"/>
      <c r="D812" s="142"/>
      <c r="E812" s="142"/>
      <c r="F812" s="142"/>
      <c r="G812" s="146"/>
      <c r="H812" s="146"/>
      <c r="I812" s="174"/>
      <c r="J812" s="146"/>
      <c r="K812" s="174"/>
      <c r="L812" s="175"/>
      <c r="M812" s="174"/>
      <c r="N812" s="175"/>
      <c r="O812" s="146"/>
      <c r="P812" s="146"/>
      <c r="Q812" s="146"/>
      <c r="R812" s="146"/>
      <c r="S812" s="146"/>
      <c r="T812" s="146"/>
      <c r="U812" s="146"/>
      <c r="V812" s="146"/>
      <c r="W812" s="146"/>
      <c r="X812" s="146"/>
      <c r="Y812" s="146"/>
      <c r="Z812" s="146"/>
      <c r="AA812" s="146"/>
      <c r="AB812" s="146"/>
      <c r="AC812" s="142"/>
      <c r="AD812" s="142"/>
    </row>
    <row r="813" spans="1:30" ht="12.75" customHeight="1">
      <c r="A813" s="142"/>
      <c r="B813" s="142"/>
      <c r="C813" s="142"/>
      <c r="D813" s="142"/>
      <c r="E813" s="142"/>
      <c r="F813" s="142"/>
      <c r="G813" s="146"/>
      <c r="H813" s="146"/>
      <c r="I813" s="174"/>
      <c r="J813" s="146"/>
      <c r="K813" s="174"/>
      <c r="L813" s="175"/>
      <c r="M813" s="174"/>
      <c r="N813" s="175"/>
      <c r="O813" s="146"/>
      <c r="P813" s="146"/>
      <c r="Q813" s="146"/>
      <c r="R813" s="146"/>
      <c r="S813" s="146"/>
      <c r="T813" s="146"/>
      <c r="U813" s="146"/>
      <c r="V813" s="146"/>
      <c r="W813" s="146"/>
      <c r="X813" s="146"/>
      <c r="Y813" s="146"/>
      <c r="Z813" s="146"/>
      <c r="AA813" s="146"/>
      <c r="AB813" s="146"/>
      <c r="AC813" s="142"/>
      <c r="AD813" s="142"/>
    </row>
    <row r="814" spans="1:30" ht="12.75" customHeight="1">
      <c r="A814" s="142"/>
      <c r="B814" s="142"/>
      <c r="C814" s="142"/>
      <c r="D814" s="142"/>
      <c r="E814" s="142"/>
      <c r="F814" s="142"/>
      <c r="G814" s="146"/>
      <c r="H814" s="146"/>
      <c r="I814" s="174"/>
      <c r="J814" s="146"/>
      <c r="K814" s="174"/>
      <c r="L814" s="175"/>
      <c r="M814" s="174"/>
      <c r="N814" s="175"/>
      <c r="O814" s="146"/>
      <c r="P814" s="146"/>
      <c r="Q814" s="146"/>
      <c r="R814" s="146"/>
      <c r="S814" s="146"/>
      <c r="T814" s="146"/>
      <c r="U814" s="146"/>
      <c r="V814" s="146"/>
      <c r="W814" s="146"/>
      <c r="X814" s="146"/>
      <c r="Y814" s="146"/>
      <c r="Z814" s="146"/>
      <c r="AA814" s="146"/>
      <c r="AB814" s="146"/>
      <c r="AC814" s="142"/>
      <c r="AD814" s="142"/>
    </row>
    <row r="815" spans="1:30" ht="12.75" customHeight="1">
      <c r="A815" s="142"/>
      <c r="B815" s="142"/>
      <c r="C815" s="142"/>
      <c r="D815" s="142"/>
      <c r="E815" s="142"/>
      <c r="F815" s="142"/>
      <c r="G815" s="146"/>
      <c r="H815" s="146"/>
      <c r="I815" s="174"/>
      <c r="J815" s="146"/>
      <c r="K815" s="174"/>
      <c r="L815" s="175"/>
      <c r="M815" s="174"/>
      <c r="N815" s="175"/>
      <c r="O815" s="146"/>
      <c r="P815" s="146"/>
      <c r="Q815" s="146"/>
      <c r="R815" s="146"/>
      <c r="S815" s="146"/>
      <c r="T815" s="146"/>
      <c r="U815" s="146"/>
      <c r="V815" s="146"/>
      <c r="W815" s="146"/>
      <c r="X815" s="146"/>
      <c r="Y815" s="146"/>
      <c r="Z815" s="146"/>
      <c r="AA815" s="146"/>
      <c r="AB815" s="146"/>
      <c r="AC815" s="142"/>
      <c r="AD815" s="142"/>
    </row>
    <row r="816" spans="1:30" ht="12.75" customHeight="1">
      <c r="A816" s="142"/>
      <c r="B816" s="142"/>
      <c r="C816" s="142"/>
      <c r="D816" s="142"/>
      <c r="E816" s="142"/>
      <c r="F816" s="142"/>
      <c r="G816" s="146"/>
      <c r="H816" s="146"/>
      <c r="I816" s="174"/>
      <c r="J816" s="146"/>
      <c r="K816" s="174"/>
      <c r="L816" s="175"/>
      <c r="M816" s="174"/>
      <c r="N816" s="175"/>
      <c r="O816" s="146"/>
      <c r="P816" s="146"/>
      <c r="Q816" s="146"/>
      <c r="R816" s="146"/>
      <c r="S816" s="146"/>
      <c r="T816" s="146"/>
      <c r="U816" s="146"/>
      <c r="V816" s="146"/>
      <c r="W816" s="146"/>
      <c r="X816" s="146"/>
      <c r="Y816" s="146"/>
      <c r="Z816" s="146"/>
      <c r="AA816" s="146"/>
      <c r="AB816" s="146"/>
      <c r="AC816" s="142"/>
      <c r="AD816" s="142"/>
    </row>
    <row r="817" spans="1:30" ht="12.75" customHeight="1">
      <c r="A817" s="142"/>
      <c r="B817" s="142"/>
      <c r="C817" s="142"/>
      <c r="D817" s="142"/>
      <c r="E817" s="142"/>
      <c r="F817" s="142"/>
      <c r="G817" s="146"/>
      <c r="H817" s="146"/>
      <c r="I817" s="174"/>
      <c r="J817" s="146"/>
      <c r="K817" s="174"/>
      <c r="L817" s="175"/>
      <c r="M817" s="174"/>
      <c r="N817" s="175"/>
      <c r="O817" s="146"/>
      <c r="P817" s="146"/>
      <c r="Q817" s="146"/>
      <c r="R817" s="146"/>
      <c r="S817" s="146"/>
      <c r="T817" s="146"/>
      <c r="U817" s="146"/>
      <c r="V817" s="146"/>
      <c r="W817" s="146"/>
      <c r="X817" s="146"/>
      <c r="Y817" s="146"/>
      <c r="Z817" s="146"/>
      <c r="AA817" s="146"/>
      <c r="AB817" s="146"/>
      <c r="AC817" s="142"/>
      <c r="AD817" s="142"/>
    </row>
    <row r="818" spans="1:30" ht="12.75" customHeight="1">
      <c r="A818" s="142"/>
      <c r="B818" s="142"/>
      <c r="C818" s="142"/>
      <c r="D818" s="142"/>
      <c r="E818" s="142"/>
      <c r="F818" s="142"/>
      <c r="G818" s="146"/>
      <c r="H818" s="146"/>
      <c r="I818" s="174"/>
      <c r="J818" s="146"/>
      <c r="K818" s="174"/>
      <c r="L818" s="175"/>
      <c r="M818" s="174"/>
      <c r="N818" s="175"/>
      <c r="O818" s="146"/>
      <c r="P818" s="146"/>
      <c r="Q818" s="146"/>
      <c r="R818" s="146"/>
      <c r="S818" s="146"/>
      <c r="T818" s="146"/>
      <c r="U818" s="146"/>
      <c r="V818" s="146"/>
      <c r="W818" s="146"/>
      <c r="X818" s="146"/>
      <c r="Y818" s="146"/>
      <c r="Z818" s="146"/>
      <c r="AA818" s="146"/>
      <c r="AB818" s="146"/>
      <c r="AC818" s="142"/>
      <c r="AD818" s="142"/>
    </row>
    <row r="819" spans="1:30" ht="12.75" customHeight="1">
      <c r="A819" s="142"/>
      <c r="B819" s="142"/>
      <c r="C819" s="142"/>
      <c r="D819" s="142"/>
      <c r="E819" s="142"/>
      <c r="F819" s="142"/>
      <c r="G819" s="146"/>
      <c r="H819" s="146"/>
      <c r="I819" s="174"/>
      <c r="J819" s="146"/>
      <c r="K819" s="174"/>
      <c r="L819" s="175"/>
      <c r="M819" s="174"/>
      <c r="N819" s="175"/>
      <c r="O819" s="146"/>
      <c r="P819" s="146"/>
      <c r="Q819" s="146"/>
      <c r="R819" s="146"/>
      <c r="S819" s="146"/>
      <c r="T819" s="146"/>
      <c r="U819" s="146"/>
      <c r="V819" s="146"/>
      <c r="W819" s="146"/>
      <c r="X819" s="146"/>
      <c r="Y819" s="146"/>
      <c r="Z819" s="146"/>
      <c r="AA819" s="146"/>
      <c r="AB819" s="146"/>
      <c r="AC819" s="142"/>
      <c r="AD819" s="142"/>
    </row>
    <row r="820" spans="1:30" ht="12.75" customHeight="1">
      <c r="A820" s="142"/>
      <c r="B820" s="142"/>
      <c r="C820" s="142"/>
      <c r="D820" s="142"/>
      <c r="E820" s="142"/>
      <c r="F820" s="142"/>
      <c r="G820" s="146"/>
      <c r="H820" s="146"/>
      <c r="I820" s="174"/>
      <c r="J820" s="146"/>
      <c r="K820" s="174"/>
      <c r="L820" s="175"/>
      <c r="M820" s="174"/>
      <c r="N820" s="175"/>
      <c r="O820" s="146"/>
      <c r="P820" s="146"/>
      <c r="Q820" s="146"/>
      <c r="R820" s="146"/>
      <c r="S820" s="146"/>
      <c r="T820" s="146"/>
      <c r="U820" s="146"/>
      <c r="V820" s="146"/>
      <c r="W820" s="146"/>
      <c r="X820" s="146"/>
      <c r="Y820" s="146"/>
      <c r="Z820" s="146"/>
      <c r="AA820" s="146"/>
      <c r="AB820" s="146"/>
      <c r="AC820" s="142"/>
      <c r="AD820" s="142"/>
    </row>
    <row r="821" spans="1:30" ht="12.75" customHeight="1">
      <c r="A821" s="142"/>
      <c r="B821" s="142"/>
      <c r="C821" s="142"/>
      <c r="D821" s="142"/>
      <c r="E821" s="142"/>
      <c r="F821" s="142"/>
      <c r="G821" s="146"/>
      <c r="H821" s="146"/>
      <c r="I821" s="174"/>
      <c r="J821" s="146"/>
      <c r="K821" s="174"/>
      <c r="L821" s="175"/>
      <c r="M821" s="174"/>
      <c r="N821" s="175"/>
      <c r="O821" s="146"/>
      <c r="P821" s="146"/>
      <c r="Q821" s="146"/>
      <c r="R821" s="146"/>
      <c r="S821" s="146"/>
      <c r="T821" s="146"/>
      <c r="U821" s="146"/>
      <c r="V821" s="146"/>
      <c r="W821" s="146"/>
      <c r="X821" s="146"/>
      <c r="Y821" s="146"/>
      <c r="Z821" s="146"/>
      <c r="AA821" s="146"/>
      <c r="AB821" s="146"/>
      <c r="AC821" s="142"/>
      <c r="AD821" s="142"/>
    </row>
    <row r="822" spans="1:30" ht="12.75" customHeight="1">
      <c r="A822" s="142"/>
      <c r="B822" s="142"/>
      <c r="C822" s="142"/>
      <c r="D822" s="142"/>
      <c r="E822" s="142"/>
      <c r="F822" s="142"/>
      <c r="G822" s="146"/>
      <c r="H822" s="146"/>
      <c r="I822" s="174"/>
      <c r="J822" s="146"/>
      <c r="K822" s="174"/>
      <c r="L822" s="175"/>
      <c r="M822" s="174"/>
      <c r="N822" s="175"/>
      <c r="O822" s="146"/>
      <c r="P822" s="146"/>
      <c r="Q822" s="146"/>
      <c r="R822" s="146"/>
      <c r="S822" s="146"/>
      <c r="T822" s="146"/>
      <c r="U822" s="146"/>
      <c r="V822" s="146"/>
      <c r="W822" s="146"/>
      <c r="X822" s="146"/>
      <c r="Y822" s="146"/>
      <c r="Z822" s="146"/>
      <c r="AA822" s="146"/>
      <c r="AB822" s="146"/>
      <c r="AC822" s="142"/>
      <c r="AD822" s="142"/>
    </row>
    <row r="823" spans="1:30" ht="12.75" customHeight="1">
      <c r="A823" s="142"/>
      <c r="B823" s="142"/>
      <c r="C823" s="142"/>
      <c r="D823" s="142"/>
      <c r="E823" s="142"/>
      <c r="F823" s="142"/>
      <c r="G823" s="146"/>
      <c r="H823" s="146"/>
      <c r="I823" s="174"/>
      <c r="J823" s="146"/>
      <c r="K823" s="174"/>
      <c r="L823" s="175"/>
      <c r="M823" s="174"/>
      <c r="N823" s="175"/>
      <c r="O823" s="146"/>
      <c r="P823" s="146"/>
      <c r="Q823" s="146"/>
      <c r="R823" s="146"/>
      <c r="S823" s="146"/>
      <c r="T823" s="146"/>
      <c r="U823" s="146"/>
      <c r="V823" s="146"/>
      <c r="W823" s="146"/>
      <c r="X823" s="146"/>
      <c r="Y823" s="146"/>
      <c r="Z823" s="146"/>
      <c r="AA823" s="146"/>
      <c r="AB823" s="146"/>
      <c r="AC823" s="142"/>
      <c r="AD823" s="142"/>
    </row>
    <row r="824" spans="1:30" ht="12.75" customHeight="1">
      <c r="A824" s="142"/>
      <c r="B824" s="142"/>
      <c r="C824" s="142"/>
      <c r="D824" s="142"/>
      <c r="E824" s="142"/>
      <c r="F824" s="142"/>
      <c r="G824" s="146"/>
      <c r="H824" s="146"/>
      <c r="I824" s="174"/>
      <c r="J824" s="146"/>
      <c r="K824" s="174"/>
      <c r="L824" s="175"/>
      <c r="M824" s="174"/>
      <c r="N824" s="175"/>
      <c r="O824" s="146"/>
      <c r="P824" s="146"/>
      <c r="Q824" s="146"/>
      <c r="R824" s="146"/>
      <c r="S824" s="146"/>
      <c r="T824" s="146"/>
      <c r="U824" s="146"/>
      <c r="V824" s="146"/>
      <c r="W824" s="146"/>
      <c r="X824" s="146"/>
      <c r="Y824" s="146"/>
      <c r="Z824" s="146"/>
      <c r="AA824" s="146"/>
      <c r="AB824" s="146"/>
      <c r="AC824" s="142"/>
      <c r="AD824" s="142"/>
    </row>
    <row r="825" spans="1:30" ht="12.75" customHeight="1">
      <c r="A825" s="142"/>
      <c r="B825" s="142"/>
      <c r="C825" s="142"/>
      <c r="D825" s="142"/>
      <c r="E825" s="142"/>
      <c r="F825" s="142"/>
      <c r="G825" s="146"/>
      <c r="H825" s="146"/>
      <c r="I825" s="174"/>
      <c r="J825" s="146"/>
      <c r="K825" s="174"/>
      <c r="L825" s="175"/>
      <c r="M825" s="174"/>
      <c r="N825" s="175"/>
      <c r="O825" s="146"/>
      <c r="P825" s="146"/>
      <c r="Q825" s="146"/>
      <c r="R825" s="146"/>
      <c r="S825" s="146"/>
      <c r="T825" s="146"/>
      <c r="U825" s="146"/>
      <c r="V825" s="146"/>
      <c r="W825" s="146"/>
      <c r="X825" s="146"/>
      <c r="Y825" s="146"/>
      <c r="Z825" s="146"/>
      <c r="AA825" s="146"/>
      <c r="AB825" s="146"/>
      <c r="AC825" s="142"/>
      <c r="AD825" s="142"/>
    </row>
    <row r="826" spans="1:30" ht="12.75" customHeight="1">
      <c r="A826" s="142"/>
      <c r="B826" s="142"/>
      <c r="C826" s="142"/>
      <c r="D826" s="142"/>
      <c r="E826" s="142"/>
      <c r="F826" s="142"/>
      <c r="G826" s="146"/>
      <c r="H826" s="146"/>
      <c r="I826" s="174"/>
      <c r="J826" s="146"/>
      <c r="K826" s="174"/>
      <c r="L826" s="175"/>
      <c r="M826" s="174"/>
      <c r="N826" s="175"/>
      <c r="O826" s="146"/>
      <c r="P826" s="146"/>
      <c r="Q826" s="146"/>
      <c r="R826" s="146"/>
      <c r="S826" s="146"/>
      <c r="T826" s="146"/>
      <c r="U826" s="146"/>
      <c r="V826" s="146"/>
      <c r="W826" s="146"/>
      <c r="X826" s="146"/>
      <c r="Y826" s="146"/>
      <c r="Z826" s="146"/>
      <c r="AA826" s="146"/>
      <c r="AB826" s="146"/>
      <c r="AC826" s="142"/>
      <c r="AD826" s="142"/>
    </row>
    <row r="827" spans="1:30" ht="12.75" customHeight="1">
      <c r="A827" s="142"/>
      <c r="B827" s="142"/>
      <c r="C827" s="142"/>
      <c r="D827" s="142"/>
      <c r="E827" s="142"/>
      <c r="F827" s="142"/>
      <c r="G827" s="146"/>
      <c r="H827" s="146"/>
      <c r="I827" s="174"/>
      <c r="J827" s="146"/>
      <c r="K827" s="174"/>
      <c r="L827" s="175"/>
      <c r="M827" s="174"/>
      <c r="N827" s="175"/>
      <c r="O827" s="146"/>
      <c r="P827" s="146"/>
      <c r="Q827" s="146"/>
      <c r="R827" s="146"/>
      <c r="S827" s="146"/>
      <c r="T827" s="146"/>
      <c r="U827" s="146"/>
      <c r="V827" s="146"/>
      <c r="W827" s="146"/>
      <c r="X827" s="146"/>
      <c r="Y827" s="146"/>
      <c r="Z827" s="146"/>
      <c r="AA827" s="146"/>
      <c r="AB827" s="146"/>
      <c r="AC827" s="142"/>
      <c r="AD827" s="142"/>
    </row>
    <row r="828" spans="1:30" ht="12.75" customHeight="1">
      <c r="A828" s="142"/>
      <c r="B828" s="142"/>
      <c r="C828" s="142"/>
      <c r="D828" s="142"/>
      <c r="E828" s="142"/>
      <c r="F828" s="142"/>
      <c r="G828" s="146"/>
      <c r="H828" s="146"/>
      <c r="I828" s="174"/>
      <c r="J828" s="146"/>
      <c r="K828" s="174"/>
      <c r="L828" s="175"/>
      <c r="M828" s="174"/>
      <c r="N828" s="175"/>
      <c r="O828" s="146"/>
      <c r="P828" s="146"/>
      <c r="Q828" s="146"/>
      <c r="R828" s="146"/>
      <c r="S828" s="146"/>
      <c r="T828" s="146"/>
      <c r="U828" s="146"/>
      <c r="V828" s="146"/>
      <c r="W828" s="146"/>
      <c r="X828" s="146"/>
      <c r="Y828" s="146"/>
      <c r="Z828" s="146"/>
      <c r="AA828" s="146"/>
      <c r="AB828" s="146"/>
      <c r="AC828" s="142"/>
      <c r="AD828" s="142"/>
    </row>
    <row r="829" spans="1:30" ht="12.75" customHeight="1">
      <c r="A829" s="142"/>
      <c r="B829" s="142"/>
      <c r="C829" s="142"/>
      <c r="D829" s="142"/>
      <c r="E829" s="142"/>
      <c r="F829" s="142"/>
      <c r="G829" s="146"/>
      <c r="H829" s="146"/>
      <c r="I829" s="174"/>
      <c r="J829" s="146"/>
      <c r="K829" s="174"/>
      <c r="L829" s="175"/>
      <c r="M829" s="174"/>
      <c r="N829" s="175"/>
      <c r="O829" s="146"/>
      <c r="P829" s="146"/>
      <c r="Q829" s="146"/>
      <c r="R829" s="146"/>
      <c r="S829" s="146"/>
      <c r="T829" s="146"/>
      <c r="U829" s="146"/>
      <c r="V829" s="146"/>
      <c r="W829" s="146"/>
      <c r="X829" s="146"/>
      <c r="Y829" s="146"/>
      <c r="Z829" s="146"/>
      <c r="AA829" s="146"/>
      <c r="AB829" s="146"/>
      <c r="AC829" s="142"/>
      <c r="AD829" s="142"/>
    </row>
    <row r="830" spans="1:30" ht="12.75" customHeight="1">
      <c r="A830" s="142"/>
      <c r="B830" s="142"/>
      <c r="C830" s="142"/>
      <c r="D830" s="142"/>
      <c r="E830" s="142"/>
      <c r="F830" s="142"/>
      <c r="G830" s="146"/>
      <c r="H830" s="146"/>
      <c r="I830" s="174"/>
      <c r="J830" s="146"/>
      <c r="K830" s="174"/>
      <c r="L830" s="175"/>
      <c r="M830" s="174"/>
      <c r="N830" s="175"/>
      <c r="O830" s="146"/>
      <c r="P830" s="146"/>
      <c r="Q830" s="146"/>
      <c r="R830" s="146"/>
      <c r="S830" s="146"/>
      <c r="T830" s="146"/>
      <c r="U830" s="146"/>
      <c r="V830" s="146"/>
      <c r="W830" s="146"/>
      <c r="X830" s="146"/>
      <c r="Y830" s="146"/>
      <c r="Z830" s="146"/>
      <c r="AA830" s="146"/>
      <c r="AB830" s="146"/>
      <c r="AC830" s="142"/>
      <c r="AD830" s="142"/>
    </row>
    <row r="831" spans="1:30" ht="12.75" customHeight="1">
      <c r="A831" s="142"/>
      <c r="B831" s="142"/>
      <c r="C831" s="142"/>
      <c r="D831" s="142"/>
      <c r="E831" s="142"/>
      <c r="F831" s="142"/>
      <c r="G831" s="146"/>
      <c r="H831" s="146"/>
      <c r="I831" s="174"/>
      <c r="J831" s="146"/>
      <c r="K831" s="174"/>
      <c r="L831" s="175"/>
      <c r="M831" s="174"/>
      <c r="N831" s="175"/>
      <c r="O831" s="146"/>
      <c r="P831" s="146"/>
      <c r="Q831" s="146"/>
      <c r="R831" s="146"/>
      <c r="S831" s="146"/>
      <c r="T831" s="146"/>
      <c r="U831" s="146"/>
      <c r="V831" s="146"/>
      <c r="W831" s="146"/>
      <c r="X831" s="146"/>
      <c r="Y831" s="146"/>
      <c r="Z831" s="146"/>
      <c r="AA831" s="146"/>
      <c r="AB831" s="146"/>
      <c r="AC831" s="142"/>
      <c r="AD831" s="142"/>
    </row>
    <row r="832" spans="1:30" ht="12.75" customHeight="1">
      <c r="A832" s="142"/>
      <c r="B832" s="142"/>
      <c r="C832" s="142"/>
      <c r="D832" s="142"/>
      <c r="E832" s="142"/>
      <c r="F832" s="142"/>
      <c r="G832" s="146"/>
      <c r="H832" s="146"/>
      <c r="I832" s="174"/>
      <c r="J832" s="146"/>
      <c r="K832" s="174"/>
      <c r="L832" s="175"/>
      <c r="M832" s="174"/>
      <c r="N832" s="175"/>
      <c r="O832" s="146"/>
      <c r="P832" s="146"/>
      <c r="Q832" s="146"/>
      <c r="R832" s="146"/>
      <c r="S832" s="146"/>
      <c r="T832" s="146"/>
      <c r="U832" s="146"/>
      <c r="V832" s="146"/>
      <c r="W832" s="146"/>
      <c r="X832" s="146"/>
      <c r="Y832" s="146"/>
      <c r="Z832" s="146"/>
      <c r="AA832" s="146"/>
      <c r="AB832" s="146"/>
      <c r="AC832" s="142"/>
      <c r="AD832" s="142"/>
    </row>
    <row r="833" spans="1:30" ht="12.75" customHeight="1">
      <c r="A833" s="142"/>
      <c r="B833" s="142"/>
      <c r="C833" s="142"/>
      <c r="D833" s="142"/>
      <c r="E833" s="142"/>
      <c r="F833" s="142"/>
      <c r="G833" s="146"/>
      <c r="H833" s="146"/>
      <c r="I833" s="174"/>
      <c r="J833" s="146"/>
      <c r="K833" s="174"/>
      <c r="L833" s="175"/>
      <c r="M833" s="174"/>
      <c r="N833" s="175"/>
      <c r="O833" s="146"/>
      <c r="P833" s="146"/>
      <c r="Q833" s="146"/>
      <c r="R833" s="146"/>
      <c r="S833" s="146"/>
      <c r="T833" s="146"/>
      <c r="U833" s="146"/>
      <c r="V833" s="146"/>
      <c r="W833" s="146"/>
      <c r="X833" s="146"/>
      <c r="Y833" s="146"/>
      <c r="Z833" s="146"/>
      <c r="AA833" s="146"/>
      <c r="AB833" s="146"/>
      <c r="AC833" s="142"/>
      <c r="AD833" s="142"/>
    </row>
    <row r="834" spans="1:30" ht="12.75" customHeight="1">
      <c r="A834" s="142"/>
      <c r="B834" s="142"/>
      <c r="C834" s="142"/>
      <c r="D834" s="142"/>
      <c r="E834" s="142"/>
      <c r="F834" s="142"/>
      <c r="G834" s="146"/>
      <c r="H834" s="146"/>
      <c r="I834" s="174"/>
      <c r="J834" s="146"/>
      <c r="K834" s="174"/>
      <c r="L834" s="175"/>
      <c r="M834" s="174"/>
      <c r="N834" s="175"/>
      <c r="O834" s="146"/>
      <c r="P834" s="146"/>
      <c r="Q834" s="146"/>
      <c r="R834" s="146"/>
      <c r="S834" s="146"/>
      <c r="T834" s="146"/>
      <c r="U834" s="146"/>
      <c r="V834" s="146"/>
      <c r="W834" s="146"/>
      <c r="X834" s="146"/>
      <c r="Y834" s="146"/>
      <c r="Z834" s="146"/>
      <c r="AA834" s="146"/>
      <c r="AB834" s="146"/>
      <c r="AC834" s="142"/>
      <c r="AD834" s="142"/>
    </row>
    <row r="835" spans="1:30" ht="12.75" customHeight="1">
      <c r="A835" s="142"/>
      <c r="B835" s="142"/>
      <c r="C835" s="142"/>
      <c r="D835" s="142"/>
      <c r="E835" s="142"/>
      <c r="F835" s="142"/>
      <c r="G835" s="146"/>
      <c r="H835" s="146"/>
      <c r="I835" s="174"/>
      <c r="J835" s="146"/>
      <c r="K835" s="174"/>
      <c r="L835" s="175"/>
      <c r="M835" s="174"/>
      <c r="N835" s="175"/>
      <c r="O835" s="146"/>
      <c r="P835" s="146"/>
      <c r="Q835" s="146"/>
      <c r="R835" s="146"/>
      <c r="S835" s="146"/>
      <c r="T835" s="146"/>
      <c r="U835" s="146"/>
      <c r="V835" s="146"/>
      <c r="W835" s="146"/>
      <c r="X835" s="146"/>
      <c r="Y835" s="146"/>
      <c r="Z835" s="146"/>
      <c r="AA835" s="146"/>
      <c r="AB835" s="146"/>
      <c r="AC835" s="142"/>
      <c r="AD835" s="142"/>
    </row>
    <row r="836" spans="1:30" ht="12.75" customHeight="1">
      <c r="A836" s="142"/>
      <c r="B836" s="142"/>
      <c r="C836" s="142"/>
      <c r="D836" s="142"/>
      <c r="E836" s="142"/>
      <c r="F836" s="142"/>
      <c r="G836" s="146"/>
      <c r="H836" s="146"/>
      <c r="I836" s="174"/>
      <c r="J836" s="146"/>
      <c r="K836" s="174"/>
      <c r="L836" s="175"/>
      <c r="M836" s="174"/>
      <c r="N836" s="175"/>
      <c r="O836" s="146"/>
      <c r="P836" s="146"/>
      <c r="Q836" s="146"/>
      <c r="R836" s="146"/>
      <c r="S836" s="146"/>
      <c r="T836" s="146"/>
      <c r="U836" s="146"/>
      <c r="V836" s="146"/>
      <c r="W836" s="146"/>
      <c r="X836" s="146"/>
      <c r="Y836" s="146"/>
      <c r="Z836" s="146"/>
      <c r="AA836" s="146"/>
      <c r="AB836" s="146"/>
      <c r="AC836" s="142"/>
      <c r="AD836" s="142"/>
    </row>
    <row r="837" spans="1:30" ht="12.75" customHeight="1">
      <c r="A837" s="142"/>
      <c r="B837" s="142"/>
      <c r="C837" s="142"/>
      <c r="D837" s="142"/>
      <c r="E837" s="142"/>
      <c r="F837" s="142"/>
      <c r="G837" s="146"/>
      <c r="H837" s="146"/>
      <c r="I837" s="174"/>
      <c r="J837" s="146"/>
      <c r="K837" s="174"/>
      <c r="L837" s="175"/>
      <c r="M837" s="174"/>
      <c r="N837" s="175"/>
      <c r="O837" s="146"/>
      <c r="P837" s="146"/>
      <c r="Q837" s="146"/>
      <c r="R837" s="146"/>
      <c r="S837" s="146"/>
      <c r="T837" s="146"/>
      <c r="U837" s="146"/>
      <c r="V837" s="146"/>
      <c r="W837" s="146"/>
      <c r="X837" s="146"/>
      <c r="Y837" s="146"/>
      <c r="Z837" s="146"/>
      <c r="AA837" s="146"/>
      <c r="AB837" s="146"/>
      <c r="AC837" s="142"/>
      <c r="AD837" s="142"/>
    </row>
    <row r="838" spans="1:30" ht="12.75" customHeight="1">
      <c r="A838" s="142"/>
      <c r="B838" s="142"/>
      <c r="C838" s="142"/>
      <c r="D838" s="142"/>
      <c r="E838" s="142"/>
      <c r="F838" s="142"/>
      <c r="G838" s="146"/>
      <c r="H838" s="146"/>
      <c r="I838" s="174"/>
      <c r="J838" s="146"/>
      <c r="K838" s="174"/>
      <c r="L838" s="175"/>
      <c r="M838" s="174"/>
      <c r="N838" s="175"/>
      <c r="O838" s="146"/>
      <c r="P838" s="146"/>
      <c r="Q838" s="146"/>
      <c r="R838" s="146"/>
      <c r="S838" s="146"/>
      <c r="T838" s="146"/>
      <c r="U838" s="146"/>
      <c r="V838" s="146"/>
      <c r="W838" s="146"/>
      <c r="X838" s="146"/>
      <c r="Y838" s="146"/>
      <c r="Z838" s="146"/>
      <c r="AA838" s="146"/>
      <c r="AB838" s="146"/>
      <c r="AC838" s="142"/>
      <c r="AD838" s="142"/>
    </row>
    <row r="839" spans="1:30" ht="12.75" customHeight="1">
      <c r="A839" s="142"/>
      <c r="B839" s="142"/>
      <c r="C839" s="142"/>
      <c r="D839" s="142"/>
      <c r="E839" s="142"/>
      <c r="F839" s="142"/>
      <c r="G839" s="146"/>
      <c r="H839" s="146"/>
      <c r="I839" s="174"/>
      <c r="J839" s="146"/>
      <c r="K839" s="174"/>
      <c r="L839" s="175"/>
      <c r="M839" s="174"/>
      <c r="N839" s="175"/>
      <c r="O839" s="146"/>
      <c r="P839" s="146"/>
      <c r="Q839" s="146"/>
      <c r="R839" s="146"/>
      <c r="S839" s="146"/>
      <c r="T839" s="146"/>
      <c r="U839" s="146"/>
      <c r="V839" s="146"/>
      <c r="W839" s="146"/>
      <c r="X839" s="146"/>
      <c r="Y839" s="146"/>
      <c r="Z839" s="146"/>
      <c r="AA839" s="146"/>
      <c r="AB839" s="146"/>
      <c r="AC839" s="142"/>
      <c r="AD839" s="142"/>
    </row>
    <row r="840" spans="1:30" ht="12.75" customHeight="1">
      <c r="A840" s="142"/>
      <c r="B840" s="142"/>
      <c r="C840" s="142"/>
      <c r="D840" s="142"/>
      <c r="E840" s="142"/>
      <c r="F840" s="142"/>
      <c r="G840" s="146"/>
      <c r="H840" s="146"/>
      <c r="I840" s="174"/>
      <c r="J840" s="146"/>
      <c r="K840" s="174"/>
      <c r="L840" s="175"/>
      <c r="M840" s="174"/>
      <c r="N840" s="175"/>
      <c r="O840" s="146"/>
      <c r="P840" s="146"/>
      <c r="Q840" s="146"/>
      <c r="R840" s="146"/>
      <c r="S840" s="146"/>
      <c r="T840" s="146"/>
      <c r="U840" s="146"/>
      <c r="V840" s="146"/>
      <c r="W840" s="146"/>
      <c r="X840" s="146"/>
      <c r="Y840" s="146"/>
      <c r="Z840" s="146"/>
      <c r="AA840" s="146"/>
      <c r="AB840" s="146"/>
      <c r="AC840" s="142"/>
      <c r="AD840" s="142"/>
    </row>
    <row r="841" spans="1:30" ht="12.75" customHeight="1">
      <c r="A841" s="142"/>
      <c r="B841" s="142"/>
      <c r="C841" s="142"/>
      <c r="D841" s="142"/>
      <c r="E841" s="142"/>
      <c r="F841" s="142"/>
      <c r="G841" s="146"/>
      <c r="H841" s="146"/>
      <c r="I841" s="174"/>
      <c r="J841" s="146"/>
      <c r="K841" s="174"/>
      <c r="L841" s="175"/>
      <c r="M841" s="174"/>
      <c r="N841" s="175"/>
      <c r="O841" s="146"/>
      <c r="P841" s="146"/>
      <c r="Q841" s="146"/>
      <c r="R841" s="146"/>
      <c r="S841" s="146"/>
      <c r="T841" s="146"/>
      <c r="U841" s="146"/>
      <c r="V841" s="146"/>
      <c r="W841" s="146"/>
      <c r="X841" s="146"/>
      <c r="Y841" s="146"/>
      <c r="Z841" s="146"/>
      <c r="AA841" s="146"/>
      <c r="AB841" s="146"/>
      <c r="AC841" s="142"/>
      <c r="AD841" s="142"/>
    </row>
    <row r="842" spans="1:30" ht="12.75" customHeight="1">
      <c r="A842" s="142"/>
      <c r="B842" s="142"/>
      <c r="C842" s="142"/>
      <c r="D842" s="142"/>
      <c r="E842" s="142"/>
      <c r="F842" s="142"/>
      <c r="G842" s="146"/>
      <c r="H842" s="146"/>
      <c r="I842" s="174"/>
      <c r="J842" s="146"/>
      <c r="K842" s="174"/>
      <c r="L842" s="175"/>
      <c r="M842" s="174"/>
      <c r="N842" s="175"/>
      <c r="O842" s="146"/>
      <c r="P842" s="146"/>
      <c r="Q842" s="146"/>
      <c r="R842" s="146"/>
      <c r="S842" s="146"/>
      <c r="T842" s="146"/>
      <c r="U842" s="146"/>
      <c r="V842" s="146"/>
      <c r="W842" s="146"/>
      <c r="X842" s="146"/>
      <c r="Y842" s="146"/>
      <c r="Z842" s="146"/>
      <c r="AA842" s="146"/>
      <c r="AB842" s="146"/>
      <c r="AC842" s="142"/>
      <c r="AD842" s="142"/>
    </row>
    <row r="843" spans="1:30" ht="12.75" customHeight="1">
      <c r="A843" s="142"/>
      <c r="B843" s="142"/>
      <c r="C843" s="142"/>
      <c r="D843" s="142"/>
      <c r="E843" s="142"/>
      <c r="F843" s="142"/>
      <c r="G843" s="146"/>
      <c r="H843" s="146"/>
      <c r="I843" s="174"/>
      <c r="J843" s="146"/>
      <c r="K843" s="174"/>
      <c r="L843" s="175"/>
      <c r="M843" s="174"/>
      <c r="N843" s="175"/>
      <c r="O843" s="146"/>
      <c r="P843" s="146"/>
      <c r="Q843" s="146"/>
      <c r="R843" s="146"/>
      <c r="S843" s="146"/>
      <c r="T843" s="146"/>
      <c r="U843" s="146"/>
      <c r="V843" s="146"/>
      <c r="W843" s="146"/>
      <c r="X843" s="146"/>
      <c r="Y843" s="146"/>
      <c r="Z843" s="146"/>
      <c r="AA843" s="146"/>
      <c r="AB843" s="146"/>
      <c r="AC843" s="142"/>
      <c r="AD843" s="142"/>
    </row>
    <row r="844" spans="1:30" ht="12.75" customHeight="1">
      <c r="A844" s="142"/>
      <c r="B844" s="142"/>
      <c r="C844" s="142"/>
      <c r="D844" s="142"/>
      <c r="E844" s="142"/>
      <c r="F844" s="142"/>
      <c r="G844" s="146"/>
      <c r="H844" s="146"/>
      <c r="I844" s="174"/>
      <c r="J844" s="146"/>
      <c r="K844" s="174"/>
      <c r="L844" s="175"/>
      <c r="M844" s="174"/>
      <c r="N844" s="175"/>
      <c r="O844" s="146"/>
      <c r="P844" s="146"/>
      <c r="Q844" s="146"/>
      <c r="R844" s="146"/>
      <c r="S844" s="146"/>
      <c r="T844" s="146"/>
      <c r="U844" s="146"/>
      <c r="V844" s="146"/>
      <c r="W844" s="146"/>
      <c r="X844" s="146"/>
      <c r="Y844" s="146"/>
      <c r="Z844" s="146"/>
      <c r="AA844" s="146"/>
      <c r="AB844" s="146"/>
      <c r="AC844" s="142"/>
      <c r="AD844" s="142"/>
    </row>
    <row r="845" spans="1:30" ht="12.75" customHeight="1">
      <c r="A845" s="142"/>
      <c r="B845" s="142"/>
      <c r="C845" s="142"/>
      <c r="D845" s="142"/>
      <c r="E845" s="142"/>
      <c r="F845" s="142"/>
      <c r="G845" s="146"/>
      <c r="H845" s="146"/>
      <c r="I845" s="174"/>
      <c r="J845" s="146"/>
      <c r="K845" s="174"/>
      <c r="L845" s="175"/>
      <c r="M845" s="174"/>
      <c r="N845" s="175"/>
      <c r="O845" s="146"/>
      <c r="P845" s="146"/>
      <c r="Q845" s="146"/>
      <c r="R845" s="146"/>
      <c r="S845" s="146"/>
      <c r="T845" s="146"/>
      <c r="U845" s="146"/>
      <c r="V845" s="146"/>
      <c r="W845" s="146"/>
      <c r="X845" s="146"/>
      <c r="Y845" s="146"/>
      <c r="Z845" s="146"/>
      <c r="AA845" s="146"/>
      <c r="AB845" s="146"/>
      <c r="AC845" s="142"/>
      <c r="AD845" s="142"/>
    </row>
    <row r="846" spans="1:30" ht="12.75" customHeight="1">
      <c r="A846" s="142"/>
      <c r="B846" s="142"/>
      <c r="C846" s="142"/>
      <c r="D846" s="142"/>
      <c r="E846" s="142"/>
      <c r="F846" s="142"/>
      <c r="G846" s="146"/>
      <c r="H846" s="146"/>
      <c r="I846" s="174"/>
      <c r="J846" s="146"/>
      <c r="K846" s="174"/>
      <c r="L846" s="175"/>
      <c r="M846" s="174"/>
      <c r="N846" s="175"/>
      <c r="O846" s="146"/>
      <c r="P846" s="146"/>
      <c r="Q846" s="146"/>
      <c r="R846" s="146"/>
      <c r="S846" s="146"/>
      <c r="T846" s="146"/>
      <c r="U846" s="146"/>
      <c r="V846" s="146"/>
      <c r="W846" s="146"/>
      <c r="X846" s="146"/>
      <c r="Y846" s="146"/>
      <c r="Z846" s="146"/>
      <c r="AA846" s="146"/>
      <c r="AB846" s="146"/>
      <c r="AC846" s="142"/>
      <c r="AD846" s="142"/>
    </row>
    <row r="847" spans="1:30" ht="12.75" customHeight="1">
      <c r="A847" s="142"/>
      <c r="B847" s="142"/>
      <c r="C847" s="142"/>
      <c r="D847" s="142"/>
      <c r="E847" s="142"/>
      <c r="F847" s="142"/>
      <c r="G847" s="146"/>
      <c r="H847" s="146"/>
      <c r="I847" s="174"/>
      <c r="J847" s="146"/>
      <c r="K847" s="174"/>
      <c r="L847" s="175"/>
      <c r="M847" s="174"/>
      <c r="N847" s="175"/>
      <c r="O847" s="146"/>
      <c r="P847" s="146"/>
      <c r="Q847" s="146"/>
      <c r="R847" s="146"/>
      <c r="S847" s="146"/>
      <c r="T847" s="146"/>
      <c r="U847" s="146"/>
      <c r="V847" s="146"/>
      <c r="W847" s="146"/>
      <c r="X847" s="146"/>
      <c r="Y847" s="146"/>
      <c r="Z847" s="146"/>
      <c r="AA847" s="146"/>
      <c r="AB847" s="146"/>
      <c r="AC847" s="142"/>
      <c r="AD847" s="142"/>
    </row>
    <row r="848" spans="1:30" ht="12.75" customHeight="1">
      <c r="A848" s="142"/>
      <c r="B848" s="142"/>
      <c r="C848" s="142"/>
      <c r="D848" s="142"/>
      <c r="E848" s="142"/>
      <c r="F848" s="142"/>
      <c r="G848" s="146"/>
      <c r="H848" s="146"/>
      <c r="I848" s="174"/>
      <c r="J848" s="146"/>
      <c r="K848" s="174"/>
      <c r="L848" s="175"/>
      <c r="M848" s="174"/>
      <c r="N848" s="175"/>
      <c r="O848" s="146"/>
      <c r="P848" s="146"/>
      <c r="Q848" s="146"/>
      <c r="R848" s="146"/>
      <c r="S848" s="146"/>
      <c r="T848" s="146"/>
      <c r="U848" s="146"/>
      <c r="V848" s="146"/>
      <c r="W848" s="146"/>
      <c r="X848" s="146"/>
      <c r="Y848" s="146"/>
      <c r="Z848" s="146"/>
      <c r="AA848" s="146"/>
      <c r="AB848" s="146"/>
      <c r="AC848" s="142"/>
      <c r="AD848" s="142"/>
    </row>
    <row r="849" spans="1:30" ht="12.75" customHeight="1">
      <c r="A849" s="142"/>
      <c r="B849" s="142"/>
      <c r="C849" s="142"/>
      <c r="D849" s="142"/>
      <c r="E849" s="142"/>
      <c r="F849" s="142"/>
      <c r="G849" s="146"/>
      <c r="H849" s="146"/>
      <c r="I849" s="174"/>
      <c r="J849" s="146"/>
      <c r="K849" s="174"/>
      <c r="L849" s="175"/>
      <c r="M849" s="174"/>
      <c r="N849" s="175"/>
      <c r="O849" s="146"/>
      <c r="P849" s="146"/>
      <c r="Q849" s="146"/>
      <c r="R849" s="146"/>
      <c r="S849" s="146"/>
      <c r="T849" s="146"/>
      <c r="U849" s="146"/>
      <c r="V849" s="146"/>
      <c r="W849" s="146"/>
      <c r="X849" s="146"/>
      <c r="Y849" s="146"/>
      <c r="Z849" s="146"/>
      <c r="AA849" s="146"/>
      <c r="AB849" s="146"/>
      <c r="AC849" s="142"/>
      <c r="AD849" s="142"/>
    </row>
    <row r="850" spans="1:30" ht="12.75" customHeight="1">
      <c r="A850" s="142"/>
      <c r="B850" s="142"/>
      <c r="C850" s="142"/>
      <c r="D850" s="142"/>
      <c r="E850" s="142"/>
      <c r="F850" s="142"/>
      <c r="G850" s="146"/>
      <c r="H850" s="146"/>
      <c r="I850" s="174"/>
      <c r="J850" s="146"/>
      <c r="K850" s="174"/>
      <c r="L850" s="175"/>
      <c r="M850" s="174"/>
      <c r="N850" s="175"/>
      <c r="O850" s="146"/>
      <c r="P850" s="146"/>
      <c r="Q850" s="146"/>
      <c r="R850" s="146"/>
      <c r="S850" s="146"/>
      <c r="T850" s="146"/>
      <c r="U850" s="146"/>
      <c r="V850" s="146"/>
      <c r="W850" s="146"/>
      <c r="X850" s="146"/>
      <c r="Y850" s="146"/>
      <c r="Z850" s="146"/>
      <c r="AA850" s="146"/>
      <c r="AB850" s="146"/>
      <c r="AC850" s="142"/>
      <c r="AD850" s="142"/>
    </row>
    <row r="851" spans="1:30" ht="12.75" customHeight="1">
      <c r="A851" s="142"/>
      <c r="B851" s="142"/>
      <c r="C851" s="142"/>
      <c r="D851" s="142"/>
      <c r="E851" s="142"/>
      <c r="F851" s="142"/>
      <c r="G851" s="146"/>
      <c r="H851" s="146"/>
      <c r="I851" s="174"/>
      <c r="J851" s="146"/>
      <c r="K851" s="174"/>
      <c r="L851" s="175"/>
      <c r="M851" s="174"/>
      <c r="N851" s="175"/>
      <c r="O851" s="146"/>
      <c r="P851" s="146"/>
      <c r="Q851" s="146"/>
      <c r="R851" s="146"/>
      <c r="S851" s="146"/>
      <c r="T851" s="146"/>
      <c r="U851" s="146"/>
      <c r="V851" s="146"/>
      <c r="W851" s="146"/>
      <c r="X851" s="146"/>
      <c r="Y851" s="146"/>
      <c r="Z851" s="146"/>
      <c r="AA851" s="146"/>
      <c r="AB851" s="146"/>
      <c r="AC851" s="142"/>
      <c r="AD851" s="142"/>
    </row>
    <row r="852" spans="1:30" ht="12.75" customHeight="1">
      <c r="A852" s="142"/>
      <c r="B852" s="142"/>
      <c r="C852" s="142"/>
      <c r="D852" s="142"/>
      <c r="E852" s="142"/>
      <c r="F852" s="142"/>
      <c r="G852" s="146"/>
      <c r="H852" s="146"/>
      <c r="I852" s="174"/>
      <c r="J852" s="146"/>
      <c r="K852" s="174"/>
      <c r="L852" s="175"/>
      <c r="M852" s="174"/>
      <c r="N852" s="175"/>
      <c r="O852" s="146"/>
      <c r="P852" s="146"/>
      <c r="Q852" s="146"/>
      <c r="R852" s="146"/>
      <c r="S852" s="146"/>
      <c r="T852" s="146"/>
      <c r="U852" s="146"/>
      <c r="V852" s="146"/>
      <c r="W852" s="146"/>
      <c r="X852" s="146"/>
      <c r="Y852" s="146"/>
      <c r="Z852" s="146"/>
      <c r="AA852" s="146"/>
      <c r="AB852" s="146"/>
      <c r="AC852" s="142"/>
      <c r="AD852" s="142"/>
    </row>
    <row r="853" spans="1:30" ht="12.75" customHeight="1">
      <c r="A853" s="142"/>
      <c r="B853" s="142"/>
      <c r="C853" s="142"/>
      <c r="D853" s="142"/>
      <c r="E853" s="142"/>
      <c r="F853" s="142"/>
      <c r="G853" s="146"/>
      <c r="H853" s="146"/>
      <c r="I853" s="174"/>
      <c r="J853" s="146"/>
      <c r="K853" s="174"/>
      <c r="L853" s="175"/>
      <c r="M853" s="174"/>
      <c r="N853" s="175"/>
      <c r="O853" s="146"/>
      <c r="P853" s="146"/>
      <c r="Q853" s="146"/>
      <c r="R853" s="146"/>
      <c r="S853" s="146"/>
      <c r="T853" s="146"/>
      <c r="U853" s="146"/>
      <c r="V853" s="146"/>
      <c r="W853" s="146"/>
      <c r="X853" s="146"/>
      <c r="Y853" s="146"/>
      <c r="Z853" s="146"/>
      <c r="AA853" s="146"/>
      <c r="AB853" s="146"/>
      <c r="AC853" s="142"/>
      <c r="AD853" s="142"/>
    </row>
    <row r="854" spans="1:30" ht="12.75" customHeight="1">
      <c r="A854" s="142"/>
      <c r="B854" s="142"/>
      <c r="C854" s="142"/>
      <c r="D854" s="142"/>
      <c r="E854" s="142"/>
      <c r="F854" s="142"/>
      <c r="G854" s="146"/>
      <c r="H854" s="146"/>
      <c r="I854" s="174"/>
      <c r="J854" s="146"/>
      <c r="K854" s="174"/>
      <c r="L854" s="175"/>
      <c r="M854" s="174"/>
      <c r="N854" s="175"/>
      <c r="O854" s="146"/>
      <c r="P854" s="146"/>
      <c r="Q854" s="146"/>
      <c r="R854" s="146"/>
      <c r="S854" s="146"/>
      <c r="T854" s="146"/>
      <c r="U854" s="146"/>
      <c r="V854" s="146"/>
      <c r="W854" s="146"/>
      <c r="X854" s="146"/>
      <c r="Y854" s="146"/>
      <c r="Z854" s="146"/>
      <c r="AA854" s="146"/>
      <c r="AB854" s="146"/>
      <c r="AC854" s="142"/>
      <c r="AD854" s="142"/>
    </row>
    <row r="855" spans="1:30" ht="12.75" customHeight="1">
      <c r="A855" s="142"/>
      <c r="B855" s="142"/>
      <c r="C855" s="142"/>
      <c r="D855" s="142"/>
      <c r="E855" s="142"/>
      <c r="F855" s="142"/>
      <c r="G855" s="146"/>
      <c r="H855" s="146"/>
      <c r="I855" s="174"/>
      <c r="J855" s="146"/>
      <c r="K855" s="174"/>
      <c r="L855" s="175"/>
      <c r="M855" s="174"/>
      <c r="N855" s="175"/>
      <c r="O855" s="146"/>
      <c r="P855" s="146"/>
      <c r="Q855" s="146"/>
      <c r="R855" s="146"/>
      <c r="S855" s="146"/>
      <c r="T855" s="146"/>
      <c r="U855" s="146"/>
      <c r="V855" s="146"/>
      <c r="W855" s="146"/>
      <c r="X855" s="146"/>
      <c r="Y855" s="146"/>
      <c r="Z855" s="146"/>
      <c r="AA855" s="146"/>
      <c r="AB855" s="146"/>
      <c r="AC855" s="142"/>
      <c r="AD855" s="142"/>
    </row>
    <row r="856" spans="1:30" ht="12.75" customHeight="1">
      <c r="A856" s="142"/>
      <c r="B856" s="142"/>
      <c r="C856" s="142"/>
      <c r="D856" s="142"/>
      <c r="E856" s="142"/>
      <c r="F856" s="142"/>
      <c r="G856" s="146"/>
      <c r="H856" s="146"/>
      <c r="I856" s="174"/>
      <c r="J856" s="146"/>
      <c r="K856" s="174"/>
      <c r="L856" s="175"/>
      <c r="M856" s="174"/>
      <c r="N856" s="175"/>
      <c r="O856" s="146"/>
      <c r="P856" s="146"/>
      <c r="Q856" s="146"/>
      <c r="R856" s="146"/>
      <c r="S856" s="146"/>
      <c r="T856" s="146"/>
      <c r="U856" s="146"/>
      <c r="V856" s="146"/>
      <c r="W856" s="146"/>
      <c r="X856" s="146"/>
      <c r="Y856" s="146"/>
      <c r="Z856" s="146"/>
      <c r="AA856" s="146"/>
      <c r="AB856" s="146"/>
      <c r="AC856" s="142"/>
      <c r="AD856" s="142"/>
    </row>
    <row r="857" spans="1:30" ht="12.75" customHeight="1">
      <c r="A857" s="142"/>
      <c r="B857" s="142"/>
      <c r="C857" s="142"/>
      <c r="D857" s="142"/>
      <c r="E857" s="142"/>
      <c r="F857" s="142"/>
      <c r="G857" s="146"/>
      <c r="H857" s="146"/>
      <c r="I857" s="174"/>
      <c r="J857" s="146"/>
      <c r="K857" s="174"/>
      <c r="L857" s="175"/>
      <c r="M857" s="174"/>
      <c r="N857" s="175"/>
      <c r="O857" s="146"/>
      <c r="P857" s="146"/>
      <c r="Q857" s="146"/>
      <c r="R857" s="146"/>
      <c r="S857" s="146"/>
      <c r="T857" s="146"/>
      <c r="U857" s="146"/>
      <c r="V857" s="146"/>
      <c r="W857" s="146"/>
      <c r="X857" s="146"/>
      <c r="Y857" s="146"/>
      <c r="Z857" s="146"/>
      <c r="AA857" s="146"/>
      <c r="AB857" s="146"/>
      <c r="AC857" s="142"/>
      <c r="AD857" s="142"/>
    </row>
    <row r="858" spans="1:30" ht="12.75" customHeight="1">
      <c r="A858" s="142"/>
      <c r="B858" s="142"/>
      <c r="C858" s="142"/>
      <c r="D858" s="142"/>
      <c r="E858" s="142"/>
      <c r="F858" s="142"/>
      <c r="G858" s="146"/>
      <c r="H858" s="146"/>
      <c r="I858" s="174"/>
      <c r="J858" s="146"/>
      <c r="K858" s="174"/>
      <c r="L858" s="175"/>
      <c r="M858" s="174"/>
      <c r="N858" s="175"/>
      <c r="O858" s="146"/>
      <c r="P858" s="146"/>
      <c r="Q858" s="146"/>
      <c r="R858" s="146"/>
      <c r="S858" s="146"/>
      <c r="T858" s="146"/>
      <c r="U858" s="146"/>
      <c r="V858" s="146"/>
      <c r="W858" s="146"/>
      <c r="X858" s="146"/>
      <c r="Y858" s="146"/>
      <c r="Z858" s="146"/>
      <c r="AA858" s="146"/>
      <c r="AB858" s="146"/>
      <c r="AC858" s="142"/>
      <c r="AD858" s="142"/>
    </row>
    <row r="859" spans="1:30" ht="12.75" customHeight="1">
      <c r="A859" s="142"/>
      <c r="B859" s="142"/>
      <c r="C859" s="142"/>
      <c r="D859" s="142"/>
      <c r="E859" s="142"/>
      <c r="F859" s="142"/>
      <c r="G859" s="146"/>
      <c r="H859" s="146"/>
      <c r="I859" s="174"/>
      <c r="J859" s="146"/>
      <c r="K859" s="174"/>
      <c r="L859" s="175"/>
      <c r="M859" s="174"/>
      <c r="N859" s="175"/>
      <c r="O859" s="146"/>
      <c r="P859" s="146"/>
      <c r="Q859" s="146"/>
      <c r="R859" s="146"/>
      <c r="S859" s="146"/>
      <c r="T859" s="146"/>
      <c r="U859" s="146"/>
      <c r="V859" s="146"/>
      <c r="W859" s="146"/>
      <c r="X859" s="146"/>
      <c r="Y859" s="146"/>
      <c r="Z859" s="146"/>
      <c r="AA859" s="146"/>
      <c r="AB859" s="146"/>
      <c r="AC859" s="142"/>
      <c r="AD859" s="142"/>
    </row>
    <row r="860" spans="1:30" ht="12.75" customHeight="1">
      <c r="A860" s="142"/>
      <c r="B860" s="142"/>
      <c r="C860" s="142"/>
      <c r="D860" s="142"/>
      <c r="E860" s="142"/>
      <c r="F860" s="142"/>
      <c r="G860" s="146"/>
      <c r="H860" s="146"/>
      <c r="I860" s="174"/>
      <c r="J860" s="146"/>
      <c r="K860" s="174"/>
      <c r="L860" s="175"/>
      <c r="M860" s="174"/>
      <c r="N860" s="175"/>
      <c r="O860" s="146"/>
      <c r="P860" s="146"/>
      <c r="Q860" s="146"/>
      <c r="R860" s="146"/>
      <c r="S860" s="146"/>
      <c r="T860" s="146"/>
      <c r="U860" s="146"/>
      <c r="V860" s="146"/>
      <c r="W860" s="146"/>
      <c r="X860" s="146"/>
      <c r="Y860" s="146"/>
      <c r="Z860" s="146"/>
      <c r="AA860" s="146"/>
      <c r="AB860" s="146"/>
      <c r="AC860" s="142"/>
      <c r="AD860" s="142"/>
    </row>
    <row r="861" spans="1:30" ht="12.75" customHeight="1">
      <c r="A861" s="142"/>
      <c r="B861" s="142"/>
      <c r="C861" s="142"/>
      <c r="D861" s="142"/>
      <c r="E861" s="142"/>
      <c r="F861" s="142"/>
      <c r="G861" s="146"/>
      <c r="H861" s="146"/>
      <c r="I861" s="174"/>
      <c r="J861" s="146"/>
      <c r="K861" s="174"/>
      <c r="L861" s="175"/>
      <c r="M861" s="174"/>
      <c r="N861" s="175"/>
      <c r="O861" s="146"/>
      <c r="P861" s="146"/>
      <c r="Q861" s="146"/>
      <c r="R861" s="146"/>
      <c r="S861" s="146"/>
      <c r="T861" s="146"/>
      <c r="U861" s="146"/>
      <c r="V861" s="146"/>
      <c r="W861" s="146"/>
      <c r="X861" s="146"/>
      <c r="Y861" s="146"/>
      <c r="Z861" s="146"/>
      <c r="AA861" s="146"/>
      <c r="AB861" s="146"/>
      <c r="AC861" s="142"/>
      <c r="AD861" s="142"/>
    </row>
    <row r="862" spans="1:30" ht="12.75" customHeight="1">
      <c r="A862" s="142"/>
      <c r="B862" s="142"/>
      <c r="C862" s="142"/>
      <c r="D862" s="142"/>
      <c r="E862" s="142"/>
      <c r="F862" s="142"/>
      <c r="G862" s="146"/>
      <c r="H862" s="146"/>
      <c r="I862" s="174"/>
      <c r="J862" s="146"/>
      <c r="K862" s="174"/>
      <c r="L862" s="175"/>
      <c r="M862" s="174"/>
      <c r="N862" s="175"/>
      <c r="O862" s="146"/>
      <c r="P862" s="146"/>
      <c r="Q862" s="146"/>
      <c r="R862" s="146"/>
      <c r="S862" s="146"/>
      <c r="T862" s="146"/>
      <c r="U862" s="146"/>
      <c r="V862" s="146"/>
      <c r="W862" s="146"/>
      <c r="X862" s="146"/>
      <c r="Y862" s="146"/>
      <c r="Z862" s="146"/>
      <c r="AA862" s="146"/>
      <c r="AB862" s="146"/>
      <c r="AC862" s="142"/>
      <c r="AD862" s="142"/>
    </row>
    <row r="863" spans="1:30" ht="12.75" customHeight="1">
      <c r="A863" s="142"/>
      <c r="B863" s="142"/>
      <c r="C863" s="142"/>
      <c r="D863" s="142"/>
      <c r="E863" s="142"/>
      <c r="F863" s="142"/>
      <c r="G863" s="146"/>
      <c r="H863" s="146"/>
      <c r="I863" s="174"/>
      <c r="J863" s="146"/>
      <c r="K863" s="174"/>
      <c r="L863" s="175"/>
      <c r="M863" s="174"/>
      <c r="N863" s="175"/>
      <c r="O863" s="146"/>
      <c r="P863" s="146"/>
      <c r="Q863" s="146"/>
      <c r="R863" s="146"/>
      <c r="S863" s="146"/>
      <c r="T863" s="146"/>
      <c r="U863" s="146"/>
      <c r="V863" s="146"/>
      <c r="W863" s="146"/>
      <c r="X863" s="146"/>
      <c r="Y863" s="146"/>
      <c r="Z863" s="146"/>
      <c r="AA863" s="146"/>
      <c r="AB863" s="146"/>
      <c r="AC863" s="142"/>
      <c r="AD863" s="142"/>
    </row>
    <row r="864" spans="1:30" ht="12.75" customHeight="1">
      <c r="A864" s="142"/>
      <c r="B864" s="142"/>
      <c r="C864" s="142"/>
      <c r="D864" s="142"/>
      <c r="E864" s="142"/>
      <c r="F864" s="142"/>
      <c r="G864" s="146"/>
      <c r="H864" s="146"/>
      <c r="I864" s="174"/>
      <c r="J864" s="146"/>
      <c r="K864" s="174"/>
      <c r="L864" s="175"/>
      <c r="M864" s="174"/>
      <c r="N864" s="175"/>
      <c r="O864" s="146"/>
      <c r="P864" s="146"/>
      <c r="Q864" s="146"/>
      <c r="R864" s="146"/>
      <c r="S864" s="146"/>
      <c r="T864" s="146"/>
      <c r="U864" s="146"/>
      <c r="V864" s="146"/>
      <c r="W864" s="146"/>
      <c r="X864" s="146"/>
      <c r="Y864" s="146"/>
      <c r="Z864" s="146"/>
      <c r="AA864" s="146"/>
      <c r="AB864" s="146"/>
      <c r="AC864" s="142"/>
      <c r="AD864" s="142"/>
    </row>
    <row r="865" spans="1:30" ht="12.75" customHeight="1">
      <c r="A865" s="142"/>
      <c r="B865" s="142"/>
      <c r="C865" s="142"/>
      <c r="D865" s="142"/>
      <c r="E865" s="142"/>
      <c r="F865" s="142"/>
      <c r="G865" s="146"/>
      <c r="H865" s="146"/>
      <c r="I865" s="174"/>
      <c r="J865" s="146"/>
      <c r="K865" s="174"/>
      <c r="L865" s="175"/>
      <c r="M865" s="174"/>
      <c r="N865" s="175"/>
      <c r="O865" s="146"/>
      <c r="P865" s="146"/>
      <c r="Q865" s="146"/>
      <c r="R865" s="146"/>
      <c r="S865" s="146"/>
      <c r="T865" s="146"/>
      <c r="U865" s="146"/>
      <c r="V865" s="146"/>
      <c r="W865" s="146"/>
      <c r="X865" s="146"/>
      <c r="Y865" s="146"/>
      <c r="Z865" s="146"/>
      <c r="AA865" s="146"/>
      <c r="AB865" s="146"/>
      <c r="AC865" s="142"/>
      <c r="AD865" s="142"/>
    </row>
    <row r="866" spans="1:30" ht="12.75" customHeight="1">
      <c r="A866" s="142"/>
      <c r="B866" s="142"/>
      <c r="C866" s="142"/>
      <c r="D866" s="142"/>
      <c r="E866" s="142"/>
      <c r="F866" s="142"/>
      <c r="G866" s="146"/>
      <c r="H866" s="146"/>
      <c r="I866" s="174"/>
      <c r="J866" s="146"/>
      <c r="K866" s="174"/>
      <c r="L866" s="175"/>
      <c r="M866" s="174"/>
      <c r="N866" s="175"/>
      <c r="O866" s="146"/>
      <c r="P866" s="146"/>
      <c r="Q866" s="146"/>
      <c r="R866" s="146"/>
      <c r="S866" s="146"/>
      <c r="T866" s="146"/>
      <c r="U866" s="146"/>
      <c r="V866" s="146"/>
      <c r="W866" s="146"/>
      <c r="X866" s="146"/>
      <c r="Y866" s="146"/>
      <c r="Z866" s="146"/>
      <c r="AA866" s="146"/>
      <c r="AB866" s="146"/>
      <c r="AC866" s="142"/>
      <c r="AD866" s="142"/>
    </row>
    <row r="867" spans="1:30" ht="12.75" customHeight="1">
      <c r="A867" s="142"/>
      <c r="B867" s="142"/>
      <c r="C867" s="142"/>
      <c r="D867" s="142"/>
      <c r="E867" s="142"/>
      <c r="F867" s="142"/>
      <c r="G867" s="146"/>
      <c r="H867" s="146"/>
      <c r="I867" s="174"/>
      <c r="J867" s="146"/>
      <c r="K867" s="174"/>
      <c r="L867" s="175"/>
      <c r="M867" s="174"/>
      <c r="N867" s="175"/>
      <c r="O867" s="146"/>
      <c r="P867" s="146"/>
      <c r="Q867" s="146"/>
      <c r="R867" s="146"/>
      <c r="S867" s="146"/>
      <c r="T867" s="146"/>
      <c r="U867" s="146"/>
      <c r="V867" s="146"/>
      <c r="W867" s="146"/>
      <c r="X867" s="146"/>
      <c r="Y867" s="146"/>
      <c r="Z867" s="146"/>
      <c r="AA867" s="146"/>
      <c r="AB867" s="146"/>
      <c r="AC867" s="142"/>
      <c r="AD867" s="142"/>
    </row>
    <row r="868" spans="1:30" ht="12.75" customHeight="1">
      <c r="A868" s="142"/>
      <c r="B868" s="142"/>
      <c r="C868" s="142"/>
      <c r="D868" s="142"/>
      <c r="E868" s="142"/>
      <c r="F868" s="142"/>
      <c r="G868" s="146"/>
      <c r="H868" s="146"/>
      <c r="I868" s="174"/>
      <c r="J868" s="146"/>
      <c r="K868" s="174"/>
      <c r="L868" s="175"/>
      <c r="M868" s="174"/>
      <c r="N868" s="175"/>
      <c r="O868" s="146"/>
      <c r="P868" s="146"/>
      <c r="Q868" s="146"/>
      <c r="R868" s="146"/>
      <c r="S868" s="146"/>
      <c r="T868" s="146"/>
      <c r="U868" s="146"/>
      <c r="V868" s="146"/>
      <c r="W868" s="146"/>
      <c r="X868" s="146"/>
      <c r="Y868" s="146"/>
      <c r="Z868" s="146"/>
      <c r="AA868" s="146"/>
      <c r="AB868" s="146"/>
      <c r="AC868" s="142"/>
      <c r="AD868" s="142"/>
    </row>
    <row r="869" spans="1:30" ht="12.75" customHeight="1">
      <c r="A869" s="142"/>
      <c r="B869" s="142"/>
      <c r="C869" s="142"/>
      <c r="D869" s="142"/>
      <c r="E869" s="142"/>
      <c r="F869" s="142"/>
      <c r="G869" s="146"/>
      <c r="H869" s="146"/>
      <c r="I869" s="174"/>
      <c r="J869" s="146"/>
      <c r="K869" s="174"/>
      <c r="L869" s="175"/>
      <c r="M869" s="174"/>
      <c r="N869" s="175"/>
      <c r="O869" s="146"/>
      <c r="P869" s="146"/>
      <c r="Q869" s="146"/>
      <c r="R869" s="146"/>
      <c r="S869" s="146"/>
      <c r="T869" s="146"/>
      <c r="U869" s="146"/>
      <c r="V869" s="146"/>
      <c r="W869" s="146"/>
      <c r="X869" s="146"/>
      <c r="Y869" s="146"/>
      <c r="Z869" s="146"/>
      <c r="AA869" s="146"/>
      <c r="AB869" s="146"/>
      <c r="AC869" s="142"/>
      <c r="AD869" s="142"/>
    </row>
    <row r="870" spans="1:30" ht="12.75" customHeight="1">
      <c r="A870" s="142"/>
      <c r="B870" s="142"/>
      <c r="C870" s="142"/>
      <c r="D870" s="142"/>
      <c r="E870" s="142"/>
      <c r="F870" s="142"/>
      <c r="G870" s="146"/>
      <c r="H870" s="146"/>
      <c r="I870" s="174"/>
      <c r="J870" s="146"/>
      <c r="K870" s="174"/>
      <c r="L870" s="175"/>
      <c r="M870" s="174"/>
      <c r="N870" s="175"/>
      <c r="O870" s="146"/>
      <c r="P870" s="146"/>
      <c r="Q870" s="146"/>
      <c r="R870" s="146"/>
      <c r="S870" s="146"/>
      <c r="T870" s="146"/>
      <c r="U870" s="146"/>
      <c r="V870" s="146"/>
      <c r="W870" s="146"/>
      <c r="X870" s="146"/>
      <c r="Y870" s="146"/>
      <c r="Z870" s="146"/>
      <c r="AA870" s="146"/>
      <c r="AB870" s="146"/>
      <c r="AC870" s="142"/>
      <c r="AD870" s="142"/>
    </row>
    <row r="871" spans="1:30" ht="12.75" customHeight="1">
      <c r="A871" s="142"/>
      <c r="B871" s="142"/>
      <c r="C871" s="142"/>
      <c r="D871" s="142"/>
      <c r="E871" s="142"/>
      <c r="F871" s="142"/>
      <c r="G871" s="146"/>
      <c r="H871" s="146"/>
      <c r="I871" s="174"/>
      <c r="J871" s="146"/>
      <c r="K871" s="174"/>
      <c r="L871" s="175"/>
      <c r="M871" s="174"/>
      <c r="N871" s="175"/>
      <c r="O871" s="146"/>
      <c r="P871" s="146"/>
      <c r="Q871" s="146"/>
      <c r="R871" s="146"/>
      <c r="S871" s="146"/>
      <c r="T871" s="146"/>
      <c r="U871" s="146"/>
      <c r="V871" s="146"/>
      <c r="W871" s="146"/>
      <c r="X871" s="146"/>
      <c r="Y871" s="146"/>
      <c r="Z871" s="146"/>
      <c r="AA871" s="146"/>
      <c r="AB871" s="146"/>
      <c r="AC871" s="142"/>
      <c r="AD871" s="142"/>
    </row>
    <row r="872" spans="1:30" ht="12.75" customHeight="1">
      <c r="A872" s="142"/>
      <c r="B872" s="142"/>
      <c r="C872" s="142"/>
      <c r="D872" s="142"/>
      <c r="E872" s="142"/>
      <c r="F872" s="142"/>
      <c r="G872" s="146"/>
      <c r="H872" s="146"/>
      <c r="I872" s="174"/>
      <c r="J872" s="146"/>
      <c r="K872" s="174"/>
      <c r="L872" s="175"/>
      <c r="M872" s="174"/>
      <c r="N872" s="175"/>
      <c r="O872" s="146"/>
      <c r="P872" s="146"/>
      <c r="Q872" s="146"/>
      <c r="R872" s="146"/>
      <c r="S872" s="146"/>
      <c r="T872" s="146"/>
      <c r="U872" s="146"/>
      <c r="V872" s="146"/>
      <c r="W872" s="146"/>
      <c r="X872" s="146"/>
      <c r="Y872" s="146"/>
      <c r="Z872" s="146"/>
      <c r="AA872" s="146"/>
      <c r="AB872" s="146"/>
      <c r="AC872" s="142"/>
      <c r="AD872" s="142"/>
    </row>
    <row r="873" spans="1:30" ht="12.75" customHeight="1">
      <c r="A873" s="142"/>
      <c r="B873" s="142"/>
      <c r="C873" s="142"/>
      <c r="D873" s="142"/>
      <c r="E873" s="142"/>
      <c r="F873" s="142"/>
      <c r="G873" s="146"/>
      <c r="H873" s="146"/>
      <c r="I873" s="174"/>
      <c r="J873" s="146"/>
      <c r="K873" s="174"/>
      <c r="L873" s="175"/>
      <c r="M873" s="174"/>
      <c r="N873" s="175"/>
      <c r="O873" s="146"/>
      <c r="P873" s="146"/>
      <c r="Q873" s="146"/>
      <c r="R873" s="146"/>
      <c r="S873" s="146"/>
      <c r="T873" s="146"/>
      <c r="U873" s="146"/>
      <c r="V873" s="146"/>
      <c r="W873" s="146"/>
      <c r="X873" s="146"/>
      <c r="Y873" s="146"/>
      <c r="Z873" s="146"/>
      <c r="AA873" s="146"/>
      <c r="AB873" s="146"/>
      <c r="AC873" s="142"/>
      <c r="AD873" s="142"/>
    </row>
    <row r="874" spans="1:30" ht="12.75" customHeight="1">
      <c r="A874" s="142"/>
      <c r="B874" s="142"/>
      <c r="C874" s="142"/>
      <c r="D874" s="142"/>
      <c r="E874" s="142"/>
      <c r="F874" s="142"/>
      <c r="G874" s="146"/>
      <c r="H874" s="146"/>
      <c r="I874" s="174"/>
      <c r="J874" s="146"/>
      <c r="K874" s="174"/>
      <c r="L874" s="175"/>
      <c r="M874" s="174"/>
      <c r="N874" s="175"/>
      <c r="O874" s="146"/>
      <c r="P874" s="146"/>
      <c r="Q874" s="146"/>
      <c r="R874" s="146"/>
      <c r="S874" s="146"/>
      <c r="T874" s="146"/>
      <c r="U874" s="146"/>
      <c r="V874" s="146"/>
      <c r="W874" s="146"/>
      <c r="X874" s="146"/>
      <c r="Y874" s="146"/>
      <c r="Z874" s="146"/>
      <c r="AA874" s="146"/>
      <c r="AB874" s="146"/>
      <c r="AC874" s="142"/>
      <c r="AD874" s="142"/>
    </row>
    <row r="875" spans="1:30" ht="12.75" customHeight="1">
      <c r="A875" s="142"/>
      <c r="B875" s="142"/>
      <c r="C875" s="142"/>
      <c r="D875" s="142"/>
      <c r="E875" s="142"/>
      <c r="F875" s="142"/>
      <c r="G875" s="146"/>
      <c r="H875" s="146"/>
      <c r="I875" s="174"/>
      <c r="J875" s="146"/>
      <c r="K875" s="174"/>
      <c r="L875" s="175"/>
      <c r="M875" s="174"/>
      <c r="N875" s="175"/>
      <c r="O875" s="146"/>
      <c r="P875" s="146"/>
      <c r="Q875" s="146"/>
      <c r="R875" s="146"/>
      <c r="S875" s="146"/>
      <c r="T875" s="146"/>
      <c r="U875" s="146"/>
      <c r="V875" s="146"/>
      <c r="W875" s="146"/>
      <c r="X875" s="146"/>
      <c r="Y875" s="146"/>
      <c r="Z875" s="146"/>
      <c r="AA875" s="146"/>
      <c r="AB875" s="146"/>
      <c r="AC875" s="142"/>
      <c r="AD875" s="142"/>
    </row>
    <row r="876" spans="1:30" ht="12.75" customHeight="1">
      <c r="A876" s="142"/>
      <c r="B876" s="142"/>
      <c r="C876" s="142"/>
      <c r="D876" s="142"/>
      <c r="E876" s="142"/>
      <c r="F876" s="142"/>
      <c r="G876" s="146"/>
      <c r="H876" s="146"/>
      <c r="I876" s="174"/>
      <c r="J876" s="146"/>
      <c r="K876" s="174"/>
      <c r="L876" s="175"/>
      <c r="M876" s="174"/>
      <c r="N876" s="175"/>
      <c r="O876" s="146"/>
      <c r="P876" s="146"/>
      <c r="Q876" s="146"/>
      <c r="R876" s="146"/>
      <c r="S876" s="146"/>
      <c r="T876" s="146"/>
      <c r="U876" s="146"/>
      <c r="V876" s="146"/>
      <c r="W876" s="146"/>
      <c r="X876" s="146"/>
      <c r="Y876" s="146"/>
      <c r="Z876" s="146"/>
      <c r="AA876" s="146"/>
      <c r="AB876" s="146"/>
      <c r="AC876" s="142"/>
      <c r="AD876" s="142"/>
    </row>
    <row r="877" spans="1:30" ht="12.75" customHeight="1">
      <c r="A877" s="142"/>
      <c r="B877" s="142"/>
      <c r="C877" s="142"/>
      <c r="D877" s="142"/>
      <c r="E877" s="142"/>
      <c r="F877" s="142"/>
      <c r="G877" s="146"/>
      <c r="H877" s="146"/>
      <c r="I877" s="174"/>
      <c r="J877" s="146"/>
      <c r="K877" s="174"/>
      <c r="L877" s="175"/>
      <c r="M877" s="174"/>
      <c r="N877" s="175"/>
      <c r="O877" s="146"/>
      <c r="P877" s="146"/>
      <c r="Q877" s="146"/>
      <c r="R877" s="146"/>
      <c r="S877" s="146"/>
      <c r="T877" s="146"/>
      <c r="U877" s="146"/>
      <c r="V877" s="146"/>
      <c r="W877" s="146"/>
      <c r="X877" s="146"/>
      <c r="Y877" s="146"/>
      <c r="Z877" s="146"/>
      <c r="AA877" s="146"/>
      <c r="AB877" s="146"/>
      <c r="AC877" s="142"/>
      <c r="AD877" s="142"/>
    </row>
    <row r="878" spans="1:30" ht="12.75" customHeight="1">
      <c r="A878" s="142"/>
      <c r="B878" s="142"/>
      <c r="C878" s="142"/>
      <c r="D878" s="142"/>
      <c r="E878" s="142"/>
      <c r="F878" s="142"/>
      <c r="G878" s="146"/>
      <c r="H878" s="146"/>
      <c r="I878" s="174"/>
      <c r="J878" s="146"/>
      <c r="K878" s="174"/>
      <c r="L878" s="175"/>
      <c r="M878" s="174"/>
      <c r="N878" s="175"/>
      <c r="O878" s="146"/>
      <c r="P878" s="146"/>
      <c r="Q878" s="146"/>
      <c r="R878" s="146"/>
      <c r="S878" s="146"/>
      <c r="T878" s="146"/>
      <c r="U878" s="146"/>
      <c r="V878" s="146"/>
      <c r="W878" s="146"/>
      <c r="X878" s="146"/>
      <c r="Y878" s="146"/>
      <c r="Z878" s="146"/>
      <c r="AA878" s="146"/>
      <c r="AB878" s="146"/>
      <c r="AC878" s="142"/>
      <c r="AD878" s="142"/>
    </row>
    <row r="879" spans="1:30" ht="12.75" customHeight="1">
      <c r="A879" s="142"/>
      <c r="B879" s="142"/>
      <c r="C879" s="142"/>
      <c r="D879" s="142"/>
      <c r="E879" s="142"/>
      <c r="F879" s="142"/>
      <c r="G879" s="146"/>
      <c r="H879" s="146"/>
      <c r="I879" s="174"/>
      <c r="J879" s="146"/>
      <c r="K879" s="174"/>
      <c r="L879" s="175"/>
      <c r="M879" s="174"/>
      <c r="N879" s="175"/>
      <c r="O879" s="146"/>
      <c r="P879" s="146"/>
      <c r="Q879" s="146"/>
      <c r="R879" s="146"/>
      <c r="S879" s="146"/>
      <c r="T879" s="146"/>
      <c r="U879" s="146"/>
      <c r="V879" s="146"/>
      <c r="W879" s="146"/>
      <c r="X879" s="146"/>
      <c r="Y879" s="146"/>
      <c r="Z879" s="146"/>
      <c r="AA879" s="146"/>
      <c r="AB879" s="146"/>
      <c r="AC879" s="142"/>
      <c r="AD879" s="142"/>
    </row>
    <row r="880" spans="1:30" ht="12.75" customHeight="1">
      <c r="A880" s="142"/>
      <c r="B880" s="142"/>
      <c r="C880" s="142"/>
      <c r="D880" s="142"/>
      <c r="E880" s="142"/>
      <c r="F880" s="142"/>
      <c r="G880" s="146"/>
      <c r="H880" s="146"/>
      <c r="I880" s="174"/>
      <c r="J880" s="146"/>
      <c r="K880" s="174"/>
      <c r="L880" s="175"/>
      <c r="M880" s="174"/>
      <c r="N880" s="175"/>
      <c r="O880" s="146"/>
      <c r="P880" s="146"/>
      <c r="Q880" s="146"/>
      <c r="R880" s="146"/>
      <c r="S880" s="146"/>
      <c r="T880" s="146"/>
      <c r="U880" s="146"/>
      <c r="V880" s="146"/>
      <c r="W880" s="146"/>
      <c r="X880" s="146"/>
      <c r="Y880" s="146"/>
      <c r="Z880" s="146"/>
      <c r="AA880" s="146"/>
      <c r="AB880" s="146"/>
      <c r="AC880" s="142"/>
      <c r="AD880" s="142"/>
    </row>
    <row r="881" spans="1:30" ht="12.75" customHeight="1">
      <c r="A881" s="142"/>
      <c r="B881" s="142"/>
      <c r="C881" s="142"/>
      <c r="D881" s="142"/>
      <c r="E881" s="142"/>
      <c r="F881" s="142"/>
      <c r="G881" s="146"/>
      <c r="H881" s="146"/>
      <c r="I881" s="174"/>
      <c r="J881" s="146"/>
      <c r="K881" s="174"/>
      <c r="L881" s="175"/>
      <c r="M881" s="174"/>
      <c r="N881" s="175"/>
      <c r="O881" s="146"/>
      <c r="P881" s="146"/>
      <c r="Q881" s="146"/>
      <c r="R881" s="146"/>
      <c r="S881" s="146"/>
      <c r="T881" s="146"/>
      <c r="U881" s="146"/>
      <c r="V881" s="146"/>
      <c r="W881" s="146"/>
      <c r="X881" s="146"/>
      <c r="Y881" s="146"/>
      <c r="Z881" s="146"/>
      <c r="AA881" s="146"/>
      <c r="AB881" s="146"/>
      <c r="AC881" s="142"/>
      <c r="AD881" s="142"/>
    </row>
    <row r="882" spans="1:30" ht="12.75" customHeight="1">
      <c r="A882" s="142"/>
      <c r="B882" s="142"/>
      <c r="C882" s="142"/>
      <c r="D882" s="142"/>
      <c r="E882" s="142"/>
      <c r="F882" s="142"/>
      <c r="G882" s="146"/>
      <c r="H882" s="146"/>
      <c r="I882" s="174"/>
      <c r="J882" s="146"/>
      <c r="K882" s="174"/>
      <c r="L882" s="175"/>
      <c r="M882" s="174"/>
      <c r="N882" s="175"/>
      <c r="O882" s="146"/>
      <c r="P882" s="146"/>
      <c r="Q882" s="146"/>
      <c r="R882" s="146"/>
      <c r="S882" s="146"/>
      <c r="T882" s="146"/>
      <c r="U882" s="146"/>
      <c r="V882" s="146"/>
      <c r="W882" s="146"/>
      <c r="X882" s="146"/>
      <c r="Y882" s="146"/>
      <c r="Z882" s="146"/>
      <c r="AA882" s="146"/>
      <c r="AB882" s="146"/>
      <c r="AC882" s="142"/>
      <c r="AD882" s="142"/>
    </row>
    <row r="883" spans="1:30" ht="12.75" customHeight="1">
      <c r="A883" s="142"/>
      <c r="B883" s="142"/>
      <c r="C883" s="142"/>
      <c r="D883" s="142"/>
      <c r="E883" s="142"/>
      <c r="F883" s="142"/>
      <c r="G883" s="146"/>
      <c r="H883" s="146"/>
      <c r="I883" s="174"/>
      <c r="J883" s="146"/>
      <c r="K883" s="174"/>
      <c r="L883" s="175"/>
      <c r="M883" s="174"/>
      <c r="N883" s="175"/>
      <c r="O883" s="146"/>
      <c r="P883" s="146"/>
      <c r="Q883" s="146"/>
      <c r="R883" s="146"/>
      <c r="S883" s="146"/>
      <c r="T883" s="146"/>
      <c r="U883" s="146"/>
      <c r="V883" s="146"/>
      <c r="W883" s="146"/>
      <c r="X883" s="146"/>
      <c r="Y883" s="146"/>
      <c r="Z883" s="146"/>
      <c r="AA883" s="146"/>
      <c r="AB883" s="146"/>
      <c r="AC883" s="142"/>
      <c r="AD883" s="142"/>
    </row>
    <row r="884" spans="1:30" ht="12.75" customHeight="1">
      <c r="A884" s="142"/>
      <c r="B884" s="142"/>
      <c r="C884" s="142"/>
      <c r="D884" s="142"/>
      <c r="E884" s="142"/>
      <c r="F884" s="142"/>
      <c r="G884" s="146"/>
      <c r="H884" s="146"/>
      <c r="I884" s="174"/>
      <c r="J884" s="146"/>
      <c r="K884" s="174"/>
      <c r="L884" s="175"/>
      <c r="M884" s="174"/>
      <c r="N884" s="175"/>
      <c r="O884" s="146"/>
      <c r="P884" s="146"/>
      <c r="Q884" s="146"/>
      <c r="R884" s="146"/>
      <c r="S884" s="146"/>
      <c r="T884" s="146"/>
      <c r="U884" s="146"/>
      <c r="V884" s="146"/>
      <c r="W884" s="146"/>
      <c r="X884" s="146"/>
      <c r="Y884" s="146"/>
      <c r="Z884" s="146"/>
      <c r="AA884" s="146"/>
      <c r="AB884" s="146"/>
      <c r="AC884" s="142"/>
      <c r="AD884" s="142"/>
    </row>
    <row r="885" spans="1:30" ht="12.75" customHeight="1">
      <c r="A885" s="142"/>
      <c r="B885" s="142"/>
      <c r="C885" s="142"/>
      <c r="D885" s="142"/>
      <c r="E885" s="142"/>
      <c r="F885" s="142"/>
      <c r="G885" s="146"/>
      <c r="H885" s="146"/>
      <c r="I885" s="174"/>
      <c r="J885" s="146"/>
      <c r="K885" s="174"/>
      <c r="L885" s="175"/>
      <c r="M885" s="174"/>
      <c r="N885" s="175"/>
      <c r="O885" s="146"/>
      <c r="P885" s="146"/>
      <c r="Q885" s="146"/>
      <c r="R885" s="146"/>
      <c r="S885" s="146"/>
      <c r="T885" s="146"/>
      <c r="U885" s="146"/>
      <c r="V885" s="146"/>
      <c r="W885" s="146"/>
      <c r="X885" s="146"/>
      <c r="Y885" s="146"/>
      <c r="Z885" s="146"/>
      <c r="AA885" s="146"/>
      <c r="AB885" s="146"/>
      <c r="AC885" s="142"/>
      <c r="AD885" s="142"/>
    </row>
    <row r="886" spans="1:30" ht="12.75" customHeight="1">
      <c r="A886" s="142"/>
      <c r="B886" s="142"/>
      <c r="C886" s="142"/>
      <c r="D886" s="142"/>
      <c r="E886" s="142"/>
      <c r="F886" s="142"/>
      <c r="G886" s="146"/>
      <c r="H886" s="146"/>
      <c r="I886" s="174"/>
      <c r="J886" s="146"/>
      <c r="K886" s="174"/>
      <c r="L886" s="175"/>
      <c r="M886" s="174"/>
      <c r="N886" s="175"/>
      <c r="O886" s="146"/>
      <c r="P886" s="146"/>
      <c r="Q886" s="146"/>
      <c r="R886" s="146"/>
      <c r="S886" s="146"/>
      <c r="T886" s="146"/>
      <c r="U886" s="146"/>
      <c r="V886" s="146"/>
      <c r="W886" s="146"/>
      <c r="X886" s="146"/>
      <c r="Y886" s="146"/>
      <c r="Z886" s="146"/>
      <c r="AA886" s="146"/>
      <c r="AB886" s="146"/>
      <c r="AC886" s="142"/>
      <c r="AD886" s="142"/>
    </row>
    <row r="887" spans="1:30" ht="12.75" customHeight="1">
      <c r="A887" s="142"/>
      <c r="B887" s="142"/>
      <c r="C887" s="142"/>
      <c r="D887" s="142"/>
      <c r="E887" s="142"/>
      <c r="F887" s="142"/>
      <c r="G887" s="146"/>
      <c r="H887" s="146"/>
      <c r="I887" s="174"/>
      <c r="J887" s="146"/>
      <c r="K887" s="174"/>
      <c r="L887" s="175"/>
      <c r="M887" s="174"/>
      <c r="N887" s="175"/>
      <c r="O887" s="146"/>
      <c r="P887" s="146"/>
      <c r="Q887" s="146"/>
      <c r="R887" s="146"/>
      <c r="S887" s="146"/>
      <c r="T887" s="146"/>
      <c r="U887" s="146"/>
      <c r="V887" s="146"/>
      <c r="W887" s="146"/>
      <c r="X887" s="146"/>
      <c r="Y887" s="146"/>
      <c r="Z887" s="146"/>
      <c r="AA887" s="146"/>
      <c r="AB887" s="146"/>
      <c r="AC887" s="142"/>
      <c r="AD887" s="142"/>
    </row>
    <row r="888" spans="1:30" ht="12.75" customHeight="1">
      <c r="A888" s="142"/>
      <c r="B888" s="142"/>
      <c r="C888" s="142"/>
      <c r="D888" s="142"/>
      <c r="E888" s="142"/>
      <c r="F888" s="142"/>
      <c r="G888" s="146"/>
      <c r="H888" s="146"/>
      <c r="I888" s="174"/>
      <c r="J888" s="146"/>
      <c r="K888" s="174"/>
      <c r="L888" s="175"/>
      <c r="M888" s="174"/>
      <c r="N888" s="175"/>
      <c r="O888" s="146"/>
      <c r="P888" s="146"/>
      <c r="Q888" s="146"/>
      <c r="R888" s="146"/>
      <c r="S888" s="146"/>
      <c r="T888" s="146"/>
      <c r="U888" s="146"/>
      <c r="V888" s="146"/>
      <c r="W888" s="146"/>
      <c r="X888" s="146"/>
      <c r="Y888" s="146"/>
      <c r="Z888" s="146"/>
      <c r="AA888" s="146"/>
      <c r="AB888" s="146"/>
      <c r="AC888" s="142"/>
      <c r="AD888" s="142"/>
    </row>
    <row r="889" spans="1:30" ht="12.75" customHeight="1">
      <c r="A889" s="142"/>
      <c r="B889" s="142"/>
      <c r="C889" s="142"/>
      <c r="D889" s="142"/>
      <c r="E889" s="142"/>
      <c r="F889" s="142"/>
      <c r="G889" s="146"/>
      <c r="H889" s="146"/>
      <c r="I889" s="174"/>
      <c r="J889" s="146"/>
      <c r="K889" s="174"/>
      <c r="L889" s="175"/>
      <c r="M889" s="174"/>
      <c r="N889" s="175"/>
      <c r="O889" s="146"/>
      <c r="P889" s="146"/>
      <c r="Q889" s="146"/>
      <c r="R889" s="146"/>
      <c r="S889" s="146"/>
      <c r="T889" s="146"/>
      <c r="U889" s="146"/>
      <c r="V889" s="146"/>
      <c r="W889" s="146"/>
      <c r="X889" s="146"/>
      <c r="Y889" s="146"/>
      <c r="Z889" s="146"/>
      <c r="AA889" s="146"/>
      <c r="AB889" s="146"/>
      <c r="AC889" s="142"/>
      <c r="AD889" s="142"/>
    </row>
    <row r="890" spans="1:30" ht="12.75" customHeight="1">
      <c r="A890" s="142"/>
      <c r="B890" s="142"/>
      <c r="C890" s="142"/>
      <c r="D890" s="142"/>
      <c r="E890" s="142"/>
      <c r="F890" s="142"/>
      <c r="G890" s="146"/>
      <c r="H890" s="146"/>
      <c r="I890" s="174"/>
      <c r="J890" s="146"/>
      <c r="K890" s="174"/>
      <c r="L890" s="175"/>
      <c r="M890" s="174"/>
      <c r="N890" s="175"/>
      <c r="O890" s="146"/>
      <c r="P890" s="146"/>
      <c r="Q890" s="146"/>
      <c r="R890" s="146"/>
      <c r="S890" s="146"/>
      <c r="T890" s="146"/>
      <c r="U890" s="146"/>
      <c r="V890" s="146"/>
      <c r="W890" s="146"/>
      <c r="X890" s="146"/>
      <c r="Y890" s="146"/>
      <c r="Z890" s="146"/>
      <c r="AA890" s="146"/>
      <c r="AB890" s="146"/>
      <c r="AC890" s="142"/>
      <c r="AD890" s="142"/>
    </row>
    <row r="891" spans="1:30" ht="12.75" customHeight="1">
      <c r="A891" s="142"/>
      <c r="B891" s="142"/>
      <c r="C891" s="142"/>
      <c r="D891" s="142"/>
      <c r="E891" s="142"/>
      <c r="F891" s="142"/>
      <c r="G891" s="146"/>
      <c r="H891" s="146"/>
      <c r="I891" s="174"/>
      <c r="J891" s="146"/>
      <c r="K891" s="174"/>
      <c r="L891" s="175"/>
      <c r="M891" s="174"/>
      <c r="N891" s="175"/>
      <c r="O891" s="146"/>
      <c r="P891" s="146"/>
      <c r="Q891" s="146"/>
      <c r="R891" s="146"/>
      <c r="S891" s="146"/>
      <c r="T891" s="146"/>
      <c r="U891" s="146"/>
      <c r="V891" s="146"/>
      <c r="W891" s="146"/>
      <c r="X891" s="146"/>
      <c r="Y891" s="146"/>
      <c r="Z891" s="146"/>
      <c r="AA891" s="146"/>
      <c r="AB891" s="146"/>
      <c r="AC891" s="142"/>
      <c r="AD891" s="142"/>
    </row>
    <row r="892" spans="1:30" ht="12.75" customHeight="1">
      <c r="A892" s="142"/>
      <c r="B892" s="142"/>
      <c r="C892" s="142"/>
      <c r="D892" s="142"/>
      <c r="E892" s="142"/>
      <c r="F892" s="142"/>
      <c r="G892" s="146"/>
      <c r="H892" s="146"/>
      <c r="I892" s="174"/>
      <c r="J892" s="146"/>
      <c r="K892" s="174"/>
      <c r="L892" s="175"/>
      <c r="M892" s="174"/>
      <c r="N892" s="175"/>
      <c r="O892" s="146"/>
      <c r="P892" s="146"/>
      <c r="Q892" s="146"/>
      <c r="R892" s="146"/>
      <c r="S892" s="146"/>
      <c r="T892" s="146"/>
      <c r="U892" s="146"/>
      <c r="V892" s="146"/>
      <c r="W892" s="146"/>
      <c r="X892" s="146"/>
      <c r="Y892" s="146"/>
      <c r="Z892" s="146"/>
      <c r="AA892" s="146"/>
      <c r="AB892" s="146"/>
      <c r="AC892" s="142"/>
      <c r="AD892" s="142"/>
    </row>
    <row r="893" spans="1:30" ht="12.75" customHeight="1">
      <c r="A893" s="142"/>
      <c r="B893" s="142"/>
      <c r="C893" s="142"/>
      <c r="D893" s="142"/>
      <c r="E893" s="142"/>
      <c r="F893" s="142"/>
      <c r="G893" s="146"/>
      <c r="H893" s="146"/>
      <c r="I893" s="174"/>
      <c r="J893" s="146"/>
      <c r="K893" s="174"/>
      <c r="L893" s="175"/>
      <c r="M893" s="174"/>
      <c r="N893" s="175"/>
      <c r="O893" s="146"/>
      <c r="P893" s="146"/>
      <c r="Q893" s="146"/>
      <c r="R893" s="146"/>
      <c r="S893" s="146"/>
      <c r="T893" s="146"/>
      <c r="U893" s="146"/>
      <c r="V893" s="146"/>
      <c r="W893" s="146"/>
      <c r="X893" s="146"/>
      <c r="Y893" s="146"/>
      <c r="Z893" s="146"/>
      <c r="AA893" s="146"/>
      <c r="AB893" s="146"/>
      <c r="AC893" s="142"/>
      <c r="AD893" s="142"/>
    </row>
    <row r="894" spans="1:30" ht="12.75" customHeight="1">
      <c r="A894" s="142"/>
      <c r="B894" s="142"/>
      <c r="C894" s="142"/>
      <c r="D894" s="142"/>
      <c r="E894" s="142"/>
      <c r="F894" s="142"/>
      <c r="G894" s="146"/>
      <c r="H894" s="146"/>
      <c r="I894" s="174"/>
      <c r="J894" s="146"/>
      <c r="K894" s="174"/>
      <c r="L894" s="175"/>
      <c r="M894" s="174"/>
      <c r="N894" s="175"/>
      <c r="O894" s="146"/>
      <c r="P894" s="146"/>
      <c r="Q894" s="146"/>
      <c r="R894" s="146"/>
      <c r="S894" s="146"/>
      <c r="T894" s="146"/>
      <c r="U894" s="146"/>
      <c r="V894" s="146"/>
      <c r="W894" s="146"/>
      <c r="X894" s="146"/>
      <c r="Y894" s="146"/>
      <c r="Z894" s="146"/>
      <c r="AA894" s="146"/>
      <c r="AB894" s="146"/>
      <c r="AC894" s="142"/>
      <c r="AD894" s="142"/>
    </row>
    <row r="895" spans="1:30" ht="12.75" customHeight="1">
      <c r="A895" s="142"/>
      <c r="B895" s="142"/>
      <c r="C895" s="142"/>
      <c r="D895" s="142"/>
      <c r="E895" s="142"/>
      <c r="F895" s="142"/>
      <c r="G895" s="146"/>
      <c r="H895" s="146"/>
      <c r="I895" s="174"/>
      <c r="J895" s="146"/>
      <c r="K895" s="174"/>
      <c r="L895" s="175"/>
      <c r="M895" s="174"/>
      <c r="N895" s="175"/>
      <c r="O895" s="146"/>
      <c r="P895" s="146"/>
      <c r="Q895" s="146"/>
      <c r="R895" s="146"/>
      <c r="S895" s="146"/>
      <c r="T895" s="146"/>
      <c r="U895" s="146"/>
      <c r="V895" s="146"/>
      <c r="W895" s="146"/>
      <c r="X895" s="146"/>
      <c r="Y895" s="146"/>
      <c r="Z895" s="146"/>
      <c r="AA895" s="146"/>
      <c r="AB895" s="146"/>
      <c r="AC895" s="142"/>
      <c r="AD895" s="142"/>
    </row>
    <row r="896" spans="1:30" ht="12.75" customHeight="1">
      <c r="A896" s="142"/>
      <c r="B896" s="142"/>
      <c r="C896" s="142"/>
      <c r="D896" s="142"/>
      <c r="E896" s="142"/>
      <c r="F896" s="142"/>
      <c r="G896" s="146"/>
      <c r="H896" s="146"/>
      <c r="I896" s="174"/>
      <c r="J896" s="146"/>
      <c r="K896" s="174"/>
      <c r="L896" s="175"/>
      <c r="M896" s="174"/>
      <c r="N896" s="175"/>
      <c r="O896" s="146"/>
      <c r="P896" s="146"/>
      <c r="Q896" s="146"/>
      <c r="R896" s="146"/>
      <c r="S896" s="146"/>
      <c r="T896" s="146"/>
      <c r="U896" s="146"/>
      <c r="V896" s="146"/>
      <c r="W896" s="146"/>
      <c r="X896" s="146"/>
      <c r="Y896" s="146"/>
      <c r="Z896" s="146"/>
      <c r="AA896" s="146"/>
      <c r="AB896" s="146"/>
      <c r="AC896" s="142"/>
      <c r="AD896" s="142"/>
    </row>
    <row r="897" spans="1:30" ht="12.75" customHeight="1">
      <c r="A897" s="142"/>
      <c r="B897" s="142"/>
      <c r="C897" s="142"/>
      <c r="D897" s="142"/>
      <c r="E897" s="142"/>
      <c r="F897" s="142"/>
      <c r="G897" s="146"/>
      <c r="H897" s="146"/>
      <c r="I897" s="174"/>
      <c r="J897" s="146"/>
      <c r="K897" s="174"/>
      <c r="L897" s="175"/>
      <c r="M897" s="174"/>
      <c r="N897" s="175"/>
      <c r="O897" s="146"/>
      <c r="P897" s="146"/>
      <c r="Q897" s="146"/>
      <c r="R897" s="146"/>
      <c r="S897" s="146"/>
      <c r="T897" s="146"/>
      <c r="U897" s="146"/>
      <c r="V897" s="146"/>
      <c r="W897" s="146"/>
      <c r="X897" s="146"/>
      <c r="Y897" s="146"/>
      <c r="Z897" s="146"/>
      <c r="AA897" s="146"/>
      <c r="AB897" s="146"/>
      <c r="AC897" s="142"/>
      <c r="AD897" s="142"/>
    </row>
    <row r="898" spans="1:30" ht="12.75" customHeight="1">
      <c r="A898" s="142"/>
      <c r="B898" s="142"/>
      <c r="C898" s="142"/>
      <c r="D898" s="142"/>
      <c r="E898" s="142"/>
      <c r="F898" s="142"/>
      <c r="G898" s="146"/>
      <c r="H898" s="146"/>
      <c r="I898" s="174"/>
      <c r="J898" s="146"/>
      <c r="K898" s="174"/>
      <c r="L898" s="175"/>
      <c r="M898" s="174"/>
      <c r="N898" s="175"/>
      <c r="O898" s="146"/>
      <c r="P898" s="146"/>
      <c r="Q898" s="146"/>
      <c r="R898" s="146"/>
      <c r="S898" s="146"/>
      <c r="T898" s="146"/>
      <c r="U898" s="146"/>
      <c r="V898" s="146"/>
      <c r="W898" s="146"/>
      <c r="X898" s="146"/>
      <c r="Y898" s="146"/>
      <c r="Z898" s="146"/>
      <c r="AA898" s="146"/>
      <c r="AB898" s="146"/>
      <c r="AC898" s="142"/>
      <c r="AD898" s="142"/>
    </row>
    <row r="899" spans="1:30" ht="12.75" customHeight="1">
      <c r="A899" s="142"/>
      <c r="B899" s="142"/>
      <c r="C899" s="142"/>
      <c r="D899" s="142"/>
      <c r="E899" s="142"/>
      <c r="F899" s="142"/>
      <c r="G899" s="146"/>
      <c r="H899" s="146"/>
      <c r="I899" s="174"/>
      <c r="J899" s="146"/>
      <c r="K899" s="174"/>
      <c r="L899" s="175"/>
      <c r="M899" s="174"/>
      <c r="N899" s="175"/>
      <c r="O899" s="146"/>
      <c r="P899" s="146"/>
      <c r="Q899" s="146"/>
      <c r="R899" s="146"/>
      <c r="S899" s="146"/>
      <c r="T899" s="146"/>
      <c r="U899" s="146"/>
      <c r="V899" s="146"/>
      <c r="W899" s="146"/>
      <c r="X899" s="146"/>
      <c r="Y899" s="146"/>
      <c r="Z899" s="146"/>
      <c r="AA899" s="146"/>
      <c r="AB899" s="146"/>
      <c r="AC899" s="142"/>
      <c r="AD899" s="142"/>
    </row>
    <row r="900" spans="1:30" ht="12.75" customHeight="1">
      <c r="A900" s="142"/>
      <c r="B900" s="142"/>
      <c r="C900" s="142"/>
      <c r="D900" s="142"/>
      <c r="E900" s="142"/>
      <c r="F900" s="142"/>
      <c r="G900" s="146"/>
      <c r="H900" s="146"/>
      <c r="I900" s="174"/>
      <c r="J900" s="146"/>
      <c r="K900" s="174"/>
      <c r="L900" s="175"/>
      <c r="M900" s="174"/>
      <c r="N900" s="175"/>
      <c r="O900" s="146"/>
      <c r="P900" s="146"/>
      <c r="Q900" s="146"/>
      <c r="R900" s="146"/>
      <c r="S900" s="146"/>
      <c r="T900" s="146"/>
      <c r="U900" s="146"/>
      <c r="V900" s="146"/>
      <c r="W900" s="146"/>
      <c r="X900" s="146"/>
      <c r="Y900" s="146"/>
      <c r="Z900" s="146"/>
      <c r="AA900" s="146"/>
      <c r="AB900" s="146"/>
      <c r="AC900" s="142"/>
      <c r="AD900" s="142"/>
    </row>
    <row r="901" spans="1:30" ht="12.75" customHeight="1">
      <c r="A901" s="142"/>
      <c r="B901" s="142"/>
      <c r="C901" s="142"/>
      <c r="D901" s="142"/>
      <c r="E901" s="142"/>
      <c r="F901" s="142"/>
      <c r="G901" s="146"/>
      <c r="H901" s="146"/>
      <c r="I901" s="174"/>
      <c r="J901" s="146"/>
      <c r="K901" s="174"/>
      <c r="L901" s="175"/>
      <c r="M901" s="174"/>
      <c r="N901" s="175"/>
      <c r="O901" s="146"/>
      <c r="P901" s="146"/>
      <c r="Q901" s="146"/>
      <c r="R901" s="146"/>
      <c r="S901" s="146"/>
      <c r="T901" s="146"/>
      <c r="U901" s="146"/>
      <c r="V901" s="146"/>
      <c r="W901" s="146"/>
      <c r="X901" s="146"/>
      <c r="Y901" s="146"/>
      <c r="Z901" s="146"/>
      <c r="AA901" s="146"/>
      <c r="AB901" s="146"/>
      <c r="AC901" s="142"/>
      <c r="AD901" s="142"/>
    </row>
    <row r="902" spans="1:30" ht="12.75" customHeight="1">
      <c r="A902" s="142"/>
      <c r="B902" s="142"/>
      <c r="C902" s="142"/>
      <c r="D902" s="142"/>
      <c r="E902" s="142"/>
      <c r="F902" s="142"/>
      <c r="G902" s="146"/>
      <c r="H902" s="146"/>
      <c r="I902" s="174"/>
      <c r="J902" s="146"/>
      <c r="K902" s="174"/>
      <c r="L902" s="175"/>
      <c r="M902" s="174"/>
      <c r="N902" s="175"/>
      <c r="O902" s="146"/>
      <c r="P902" s="146"/>
      <c r="Q902" s="146"/>
      <c r="R902" s="146"/>
      <c r="S902" s="146"/>
      <c r="T902" s="146"/>
      <c r="U902" s="146"/>
      <c r="V902" s="146"/>
      <c r="W902" s="146"/>
      <c r="X902" s="146"/>
      <c r="Y902" s="146"/>
      <c r="Z902" s="146"/>
      <c r="AA902" s="146"/>
      <c r="AB902" s="146"/>
      <c r="AC902" s="142"/>
      <c r="AD902" s="142"/>
    </row>
    <row r="903" spans="1:30" ht="12.75" customHeight="1">
      <c r="A903" s="142"/>
      <c r="B903" s="142"/>
      <c r="C903" s="142"/>
      <c r="D903" s="142"/>
      <c r="E903" s="142"/>
      <c r="F903" s="142"/>
      <c r="G903" s="146"/>
      <c r="H903" s="146"/>
      <c r="I903" s="174"/>
      <c r="J903" s="146"/>
      <c r="K903" s="174"/>
      <c r="L903" s="175"/>
      <c r="M903" s="174"/>
      <c r="N903" s="175"/>
      <c r="O903" s="146"/>
      <c r="P903" s="146"/>
      <c r="Q903" s="146"/>
      <c r="R903" s="146"/>
      <c r="S903" s="146"/>
      <c r="T903" s="146"/>
      <c r="U903" s="146"/>
      <c r="V903" s="146"/>
      <c r="W903" s="146"/>
      <c r="X903" s="146"/>
      <c r="Y903" s="146"/>
      <c r="Z903" s="146"/>
      <c r="AA903" s="146"/>
      <c r="AB903" s="146"/>
      <c r="AC903" s="142"/>
      <c r="AD903" s="142"/>
    </row>
    <row r="904" spans="1:30" ht="12.75" customHeight="1">
      <c r="A904" s="142"/>
      <c r="B904" s="142"/>
      <c r="C904" s="142"/>
      <c r="D904" s="142"/>
      <c r="E904" s="142"/>
      <c r="F904" s="142"/>
      <c r="G904" s="146"/>
      <c r="H904" s="146"/>
      <c r="I904" s="174"/>
      <c r="J904" s="146"/>
      <c r="K904" s="174"/>
      <c r="L904" s="175"/>
      <c r="M904" s="174"/>
      <c r="N904" s="175"/>
      <c r="O904" s="146"/>
      <c r="P904" s="146"/>
      <c r="Q904" s="146"/>
      <c r="R904" s="146"/>
      <c r="S904" s="146"/>
      <c r="T904" s="146"/>
      <c r="U904" s="146"/>
      <c r="V904" s="146"/>
      <c r="W904" s="146"/>
      <c r="X904" s="146"/>
      <c r="Y904" s="146"/>
      <c r="Z904" s="146"/>
      <c r="AA904" s="146"/>
      <c r="AB904" s="146"/>
      <c r="AC904" s="142"/>
      <c r="AD904" s="142"/>
    </row>
    <row r="905" spans="1:30" ht="12.75" customHeight="1">
      <c r="A905" s="142"/>
      <c r="B905" s="142"/>
      <c r="C905" s="142"/>
      <c r="D905" s="142"/>
      <c r="E905" s="142"/>
      <c r="F905" s="142"/>
      <c r="G905" s="146"/>
      <c r="H905" s="146"/>
      <c r="I905" s="174"/>
      <c r="J905" s="146"/>
      <c r="K905" s="174"/>
      <c r="L905" s="175"/>
      <c r="M905" s="174"/>
      <c r="N905" s="175"/>
      <c r="O905" s="146"/>
      <c r="P905" s="146"/>
      <c r="Q905" s="146"/>
      <c r="R905" s="146"/>
      <c r="S905" s="146"/>
      <c r="T905" s="146"/>
      <c r="U905" s="146"/>
      <c r="V905" s="146"/>
      <c r="W905" s="146"/>
      <c r="X905" s="146"/>
      <c r="Y905" s="146"/>
      <c r="Z905" s="146"/>
      <c r="AA905" s="146"/>
      <c r="AB905" s="146"/>
      <c r="AC905" s="142"/>
      <c r="AD905" s="142"/>
    </row>
    <row r="906" spans="1:30" ht="12.75" customHeight="1">
      <c r="A906" s="142"/>
      <c r="B906" s="142"/>
      <c r="C906" s="142"/>
      <c r="D906" s="142"/>
      <c r="E906" s="142"/>
      <c r="F906" s="142"/>
      <c r="G906" s="146"/>
      <c r="H906" s="146"/>
      <c r="I906" s="174"/>
      <c r="J906" s="146"/>
      <c r="K906" s="174"/>
      <c r="L906" s="175"/>
      <c r="M906" s="174"/>
      <c r="N906" s="175"/>
      <c r="O906" s="146"/>
      <c r="P906" s="146"/>
      <c r="Q906" s="146"/>
      <c r="R906" s="146"/>
      <c r="S906" s="146"/>
      <c r="T906" s="146"/>
      <c r="U906" s="146"/>
      <c r="V906" s="146"/>
      <c r="W906" s="146"/>
      <c r="X906" s="146"/>
      <c r="Y906" s="146"/>
      <c r="Z906" s="146"/>
      <c r="AA906" s="146"/>
      <c r="AB906" s="146"/>
      <c r="AC906" s="142"/>
      <c r="AD906" s="142"/>
    </row>
    <row r="907" spans="1:30" ht="12.75" customHeight="1">
      <c r="A907" s="142"/>
      <c r="B907" s="142"/>
      <c r="C907" s="142"/>
      <c r="D907" s="142"/>
      <c r="E907" s="142"/>
      <c r="F907" s="142"/>
      <c r="G907" s="146"/>
      <c r="H907" s="146"/>
      <c r="I907" s="174"/>
      <c r="J907" s="146"/>
      <c r="K907" s="174"/>
      <c r="L907" s="175"/>
      <c r="M907" s="174"/>
      <c r="N907" s="175"/>
      <c r="O907" s="146"/>
      <c r="P907" s="146"/>
      <c r="Q907" s="146"/>
      <c r="R907" s="146"/>
      <c r="S907" s="146"/>
      <c r="T907" s="146"/>
      <c r="U907" s="146"/>
      <c r="V907" s="146"/>
      <c r="W907" s="146"/>
      <c r="X907" s="146"/>
      <c r="Y907" s="146"/>
      <c r="Z907" s="146"/>
      <c r="AA907" s="146"/>
      <c r="AB907" s="146"/>
      <c r="AC907" s="142"/>
      <c r="AD907" s="142"/>
    </row>
    <row r="908" spans="1:30" ht="12.75" customHeight="1">
      <c r="A908" s="142"/>
      <c r="B908" s="142"/>
      <c r="C908" s="142"/>
      <c r="D908" s="142"/>
      <c r="E908" s="142"/>
      <c r="F908" s="142"/>
      <c r="G908" s="146"/>
      <c r="H908" s="146"/>
      <c r="I908" s="174"/>
      <c r="J908" s="146"/>
      <c r="K908" s="174"/>
      <c r="L908" s="175"/>
      <c r="M908" s="174"/>
      <c r="N908" s="175"/>
      <c r="O908" s="146"/>
      <c r="P908" s="146"/>
      <c r="Q908" s="146"/>
      <c r="R908" s="146"/>
      <c r="S908" s="146"/>
      <c r="T908" s="146"/>
      <c r="U908" s="146"/>
      <c r="V908" s="146"/>
      <c r="W908" s="146"/>
      <c r="X908" s="146"/>
      <c r="Y908" s="146"/>
      <c r="Z908" s="146"/>
      <c r="AA908" s="146"/>
      <c r="AB908" s="146"/>
      <c r="AC908" s="142"/>
      <c r="AD908" s="142"/>
    </row>
    <row r="909" spans="1:30" ht="12.75" customHeight="1">
      <c r="A909" s="142"/>
      <c r="B909" s="142"/>
      <c r="C909" s="142"/>
      <c r="D909" s="142"/>
      <c r="E909" s="142"/>
      <c r="F909" s="142"/>
      <c r="G909" s="146"/>
      <c r="H909" s="146"/>
      <c r="I909" s="174"/>
      <c r="J909" s="146"/>
      <c r="K909" s="174"/>
      <c r="L909" s="175"/>
      <c r="M909" s="174"/>
      <c r="N909" s="175"/>
      <c r="O909" s="146"/>
      <c r="P909" s="146"/>
      <c r="Q909" s="146"/>
      <c r="R909" s="146"/>
      <c r="S909" s="146"/>
      <c r="T909" s="146"/>
      <c r="U909" s="146"/>
      <c r="V909" s="146"/>
      <c r="W909" s="146"/>
      <c r="X909" s="146"/>
      <c r="Y909" s="146"/>
      <c r="Z909" s="146"/>
      <c r="AA909" s="146"/>
      <c r="AB909" s="146"/>
      <c r="AC909" s="142"/>
      <c r="AD909" s="142"/>
    </row>
    <row r="910" spans="1:30" ht="12.75" customHeight="1">
      <c r="A910" s="142"/>
      <c r="B910" s="142"/>
      <c r="C910" s="142"/>
      <c r="D910" s="142"/>
      <c r="E910" s="142"/>
      <c r="F910" s="142"/>
      <c r="G910" s="146"/>
      <c r="H910" s="146"/>
      <c r="I910" s="174"/>
      <c r="J910" s="146"/>
      <c r="K910" s="174"/>
      <c r="L910" s="175"/>
      <c r="M910" s="174"/>
      <c r="N910" s="175"/>
      <c r="O910" s="146"/>
      <c r="P910" s="146"/>
      <c r="Q910" s="146"/>
      <c r="R910" s="146"/>
      <c r="S910" s="146"/>
      <c r="T910" s="146"/>
      <c r="U910" s="146"/>
      <c r="V910" s="146"/>
      <c r="W910" s="146"/>
      <c r="X910" s="146"/>
      <c r="Y910" s="146"/>
      <c r="Z910" s="146"/>
      <c r="AA910" s="146"/>
      <c r="AB910" s="146"/>
      <c r="AC910" s="142"/>
      <c r="AD910" s="142"/>
    </row>
    <row r="911" spans="1:30" ht="12.75" customHeight="1">
      <c r="A911" s="142"/>
      <c r="B911" s="142"/>
      <c r="C911" s="142"/>
      <c r="D911" s="142"/>
      <c r="E911" s="142"/>
      <c r="F911" s="142"/>
      <c r="G911" s="146"/>
      <c r="H911" s="146"/>
      <c r="I911" s="174"/>
      <c r="J911" s="146"/>
      <c r="K911" s="174"/>
      <c r="L911" s="175"/>
      <c r="M911" s="174"/>
      <c r="N911" s="175"/>
      <c r="O911" s="146"/>
      <c r="P911" s="146"/>
      <c r="Q911" s="146"/>
      <c r="R911" s="146"/>
      <c r="S911" s="146"/>
      <c r="T911" s="146"/>
      <c r="U911" s="146"/>
      <c r="V911" s="146"/>
      <c r="W911" s="146"/>
      <c r="X911" s="146"/>
      <c r="Y911" s="146"/>
      <c r="Z911" s="146"/>
      <c r="AA911" s="146"/>
      <c r="AB911" s="146"/>
      <c r="AC911" s="142"/>
      <c r="AD911" s="142"/>
    </row>
    <row r="912" spans="1:30" ht="12.75" customHeight="1">
      <c r="A912" s="142"/>
      <c r="B912" s="142"/>
      <c r="C912" s="142"/>
      <c r="D912" s="142"/>
      <c r="E912" s="142"/>
      <c r="F912" s="142"/>
      <c r="G912" s="146"/>
      <c r="H912" s="146"/>
      <c r="I912" s="174"/>
      <c r="J912" s="146"/>
      <c r="K912" s="174"/>
      <c r="L912" s="175"/>
      <c r="M912" s="174"/>
      <c r="N912" s="175"/>
      <c r="O912" s="146"/>
      <c r="P912" s="146"/>
      <c r="Q912" s="146"/>
      <c r="R912" s="146"/>
      <c r="S912" s="146"/>
      <c r="T912" s="146"/>
      <c r="U912" s="146"/>
      <c r="V912" s="146"/>
      <c r="W912" s="146"/>
      <c r="X912" s="146"/>
      <c r="Y912" s="146"/>
      <c r="Z912" s="146"/>
      <c r="AA912" s="146"/>
      <c r="AB912" s="146"/>
      <c r="AC912" s="142"/>
      <c r="AD912" s="142"/>
    </row>
    <row r="913" spans="1:30" ht="12.75" customHeight="1">
      <c r="A913" s="142"/>
      <c r="B913" s="142"/>
      <c r="C913" s="142"/>
      <c r="D913" s="142"/>
      <c r="E913" s="142"/>
      <c r="F913" s="142"/>
      <c r="G913" s="146"/>
      <c r="H913" s="146"/>
      <c r="I913" s="174"/>
      <c r="J913" s="146"/>
      <c r="K913" s="174"/>
      <c r="L913" s="175"/>
      <c r="M913" s="174"/>
      <c r="N913" s="175"/>
      <c r="O913" s="146"/>
      <c r="P913" s="146"/>
      <c r="Q913" s="146"/>
      <c r="R913" s="146"/>
      <c r="S913" s="146"/>
      <c r="T913" s="146"/>
      <c r="U913" s="146"/>
      <c r="V913" s="146"/>
      <c r="W913" s="146"/>
      <c r="X913" s="146"/>
      <c r="Y913" s="146"/>
      <c r="Z913" s="146"/>
      <c r="AA913" s="146"/>
      <c r="AB913" s="146"/>
      <c r="AC913" s="142"/>
      <c r="AD913" s="142"/>
    </row>
    <row r="914" spans="1:30" ht="12.75" customHeight="1">
      <c r="A914" s="142"/>
      <c r="B914" s="142"/>
      <c r="C914" s="142"/>
      <c r="D914" s="142"/>
      <c r="E914" s="142"/>
      <c r="F914" s="142"/>
      <c r="G914" s="146"/>
      <c r="H914" s="146"/>
      <c r="I914" s="174"/>
      <c r="J914" s="146"/>
      <c r="K914" s="174"/>
      <c r="L914" s="175"/>
      <c r="M914" s="174"/>
      <c r="N914" s="175"/>
      <c r="O914" s="146"/>
      <c r="P914" s="146"/>
      <c r="Q914" s="146"/>
      <c r="R914" s="146"/>
      <c r="S914" s="146"/>
      <c r="T914" s="146"/>
      <c r="U914" s="146"/>
      <c r="V914" s="146"/>
      <c r="W914" s="146"/>
      <c r="X914" s="146"/>
      <c r="Y914" s="146"/>
      <c r="Z914" s="146"/>
      <c r="AA914" s="146"/>
      <c r="AB914" s="146"/>
      <c r="AC914" s="142"/>
      <c r="AD914" s="142"/>
    </row>
    <row r="915" spans="1:30" ht="12.75" customHeight="1">
      <c r="A915" s="142"/>
      <c r="B915" s="142"/>
      <c r="C915" s="142"/>
      <c r="D915" s="142"/>
      <c r="E915" s="142"/>
      <c r="F915" s="142"/>
      <c r="G915" s="146"/>
      <c r="H915" s="146"/>
      <c r="I915" s="174"/>
      <c r="J915" s="146"/>
      <c r="K915" s="174"/>
      <c r="L915" s="175"/>
      <c r="M915" s="174"/>
      <c r="N915" s="175"/>
      <c r="O915" s="146"/>
      <c r="P915" s="146"/>
      <c r="Q915" s="146"/>
      <c r="R915" s="146"/>
      <c r="S915" s="146"/>
      <c r="T915" s="146"/>
      <c r="U915" s="146"/>
      <c r="V915" s="146"/>
      <c r="W915" s="146"/>
      <c r="X915" s="146"/>
      <c r="Y915" s="146"/>
      <c r="Z915" s="146"/>
      <c r="AA915" s="146"/>
      <c r="AB915" s="146"/>
      <c r="AC915" s="142"/>
      <c r="AD915" s="142"/>
    </row>
    <row r="916" spans="1:30" ht="12.75" customHeight="1">
      <c r="A916" s="142"/>
      <c r="B916" s="142"/>
      <c r="C916" s="142"/>
      <c r="D916" s="142"/>
      <c r="E916" s="142"/>
      <c r="F916" s="142"/>
      <c r="G916" s="146"/>
      <c r="H916" s="146"/>
      <c r="I916" s="174"/>
      <c r="J916" s="146"/>
      <c r="K916" s="174"/>
      <c r="L916" s="175"/>
      <c r="M916" s="174"/>
      <c r="N916" s="175"/>
      <c r="O916" s="146"/>
      <c r="P916" s="146"/>
      <c r="Q916" s="146"/>
      <c r="R916" s="146"/>
      <c r="S916" s="146"/>
      <c r="T916" s="146"/>
      <c r="U916" s="146"/>
      <c r="V916" s="146"/>
      <c r="W916" s="146"/>
      <c r="X916" s="146"/>
      <c r="Y916" s="146"/>
      <c r="Z916" s="146"/>
      <c r="AA916" s="146"/>
      <c r="AB916" s="146"/>
      <c r="AC916" s="142"/>
      <c r="AD916" s="142"/>
    </row>
    <row r="917" spans="1:30" ht="12.75" customHeight="1">
      <c r="A917" s="142"/>
      <c r="B917" s="142"/>
      <c r="C917" s="142"/>
      <c r="D917" s="142"/>
      <c r="E917" s="142"/>
      <c r="F917" s="142"/>
      <c r="G917" s="146"/>
      <c r="H917" s="146"/>
      <c r="I917" s="174"/>
      <c r="J917" s="146"/>
      <c r="K917" s="174"/>
      <c r="L917" s="175"/>
      <c r="M917" s="174"/>
      <c r="N917" s="175"/>
      <c r="O917" s="146"/>
      <c r="P917" s="146"/>
      <c r="Q917" s="146"/>
      <c r="R917" s="146"/>
      <c r="S917" s="146"/>
      <c r="T917" s="146"/>
      <c r="U917" s="146"/>
      <c r="V917" s="146"/>
      <c r="W917" s="146"/>
      <c r="X917" s="146"/>
      <c r="Y917" s="146"/>
      <c r="Z917" s="146"/>
      <c r="AA917" s="146"/>
      <c r="AB917" s="146"/>
      <c r="AC917" s="142"/>
      <c r="AD917" s="142"/>
    </row>
    <row r="918" spans="1:30" ht="12.75" customHeight="1">
      <c r="A918" s="142"/>
      <c r="B918" s="142"/>
      <c r="C918" s="142"/>
      <c r="D918" s="142"/>
      <c r="E918" s="142"/>
      <c r="F918" s="142"/>
      <c r="G918" s="146"/>
      <c r="H918" s="146"/>
      <c r="I918" s="174"/>
      <c r="J918" s="146"/>
      <c r="K918" s="174"/>
      <c r="L918" s="175"/>
      <c r="M918" s="174"/>
      <c r="N918" s="175"/>
      <c r="O918" s="146"/>
      <c r="P918" s="146"/>
      <c r="Q918" s="146"/>
      <c r="R918" s="146"/>
      <c r="S918" s="146"/>
      <c r="T918" s="146"/>
      <c r="U918" s="146"/>
      <c r="V918" s="146"/>
      <c r="W918" s="146"/>
      <c r="X918" s="146"/>
      <c r="Y918" s="146"/>
      <c r="Z918" s="146"/>
      <c r="AA918" s="146"/>
      <c r="AB918" s="146"/>
      <c r="AC918" s="142"/>
      <c r="AD918" s="142"/>
    </row>
    <row r="919" spans="1:30" ht="12.75" customHeight="1">
      <c r="A919" s="142"/>
      <c r="B919" s="142"/>
      <c r="C919" s="142"/>
      <c r="D919" s="142"/>
      <c r="E919" s="142"/>
      <c r="F919" s="142"/>
      <c r="G919" s="146"/>
      <c r="H919" s="146"/>
      <c r="I919" s="174"/>
      <c r="J919" s="146"/>
      <c r="K919" s="174"/>
      <c r="L919" s="175"/>
      <c r="M919" s="174"/>
      <c r="N919" s="175"/>
      <c r="O919" s="146"/>
      <c r="P919" s="146"/>
      <c r="Q919" s="146"/>
      <c r="R919" s="146"/>
      <c r="S919" s="146"/>
      <c r="T919" s="146"/>
      <c r="U919" s="146"/>
      <c r="V919" s="146"/>
      <c r="W919" s="146"/>
      <c r="X919" s="146"/>
      <c r="Y919" s="146"/>
      <c r="Z919" s="146"/>
      <c r="AA919" s="146"/>
      <c r="AB919" s="146"/>
      <c r="AC919" s="142"/>
      <c r="AD919" s="142"/>
    </row>
    <row r="920" spans="1:30" ht="12.75" customHeight="1">
      <c r="A920" s="142"/>
      <c r="B920" s="142"/>
      <c r="C920" s="142"/>
      <c r="D920" s="142"/>
      <c r="E920" s="142"/>
      <c r="F920" s="142"/>
      <c r="G920" s="146"/>
      <c r="H920" s="146"/>
      <c r="I920" s="174"/>
      <c r="J920" s="146"/>
      <c r="K920" s="174"/>
      <c r="L920" s="175"/>
      <c r="M920" s="174"/>
      <c r="N920" s="175"/>
      <c r="O920" s="146"/>
      <c r="P920" s="146"/>
      <c r="Q920" s="146"/>
      <c r="R920" s="146"/>
      <c r="S920" s="146"/>
      <c r="T920" s="146"/>
      <c r="U920" s="146"/>
      <c r="V920" s="146"/>
      <c r="W920" s="146"/>
      <c r="X920" s="146"/>
      <c r="Y920" s="146"/>
      <c r="Z920" s="146"/>
      <c r="AA920" s="146"/>
      <c r="AB920" s="146"/>
      <c r="AC920" s="142"/>
      <c r="AD920" s="142"/>
    </row>
    <row r="921" spans="1:30" ht="12.75" customHeight="1">
      <c r="A921" s="142"/>
      <c r="B921" s="142"/>
      <c r="C921" s="142"/>
      <c r="D921" s="142"/>
      <c r="E921" s="142"/>
      <c r="F921" s="142"/>
      <c r="G921" s="146"/>
      <c r="H921" s="146"/>
      <c r="I921" s="174"/>
      <c r="J921" s="146"/>
      <c r="K921" s="174"/>
      <c r="L921" s="175"/>
      <c r="M921" s="174"/>
      <c r="N921" s="175"/>
      <c r="O921" s="146"/>
      <c r="P921" s="146"/>
      <c r="Q921" s="146"/>
      <c r="R921" s="146"/>
      <c r="S921" s="146"/>
      <c r="T921" s="146"/>
      <c r="U921" s="146"/>
      <c r="V921" s="146"/>
      <c r="W921" s="146"/>
      <c r="X921" s="146"/>
      <c r="Y921" s="146"/>
      <c r="Z921" s="146"/>
      <c r="AA921" s="146"/>
      <c r="AB921" s="146"/>
      <c r="AC921" s="142"/>
      <c r="AD921" s="142"/>
    </row>
    <row r="922" spans="1:30" ht="12.75" customHeight="1">
      <c r="A922" s="142"/>
      <c r="B922" s="142"/>
      <c r="C922" s="142"/>
      <c r="D922" s="142"/>
      <c r="E922" s="142"/>
      <c r="F922" s="142"/>
      <c r="G922" s="146"/>
      <c r="H922" s="146"/>
      <c r="I922" s="174"/>
      <c r="J922" s="146"/>
      <c r="K922" s="174"/>
      <c r="L922" s="175"/>
      <c r="M922" s="174"/>
      <c r="N922" s="175"/>
      <c r="O922" s="146"/>
      <c r="P922" s="146"/>
      <c r="Q922" s="146"/>
      <c r="R922" s="146"/>
      <c r="S922" s="146"/>
      <c r="T922" s="146"/>
      <c r="U922" s="146"/>
      <c r="V922" s="146"/>
      <c r="W922" s="146"/>
      <c r="X922" s="146"/>
      <c r="Y922" s="146"/>
      <c r="Z922" s="146"/>
      <c r="AA922" s="146"/>
      <c r="AB922" s="146"/>
      <c r="AC922" s="142"/>
      <c r="AD922" s="142"/>
    </row>
    <row r="923" spans="1:30" ht="12.75" customHeight="1">
      <c r="A923" s="142"/>
      <c r="B923" s="142"/>
      <c r="C923" s="142"/>
      <c r="D923" s="142"/>
      <c r="E923" s="142"/>
      <c r="F923" s="142"/>
      <c r="G923" s="146"/>
      <c r="H923" s="146"/>
      <c r="I923" s="174"/>
      <c r="J923" s="146"/>
      <c r="K923" s="174"/>
      <c r="L923" s="175"/>
      <c r="M923" s="174"/>
      <c r="N923" s="175"/>
      <c r="O923" s="146"/>
      <c r="P923" s="146"/>
      <c r="Q923" s="146"/>
      <c r="R923" s="146"/>
      <c r="S923" s="146"/>
      <c r="T923" s="146"/>
      <c r="U923" s="146"/>
      <c r="V923" s="146"/>
      <c r="W923" s="146"/>
      <c r="X923" s="146"/>
      <c r="Y923" s="146"/>
      <c r="Z923" s="146"/>
      <c r="AA923" s="146"/>
      <c r="AB923" s="146"/>
      <c r="AC923" s="142"/>
      <c r="AD923" s="142"/>
    </row>
    <row r="924" spans="1:30" ht="12.75" customHeight="1">
      <c r="A924" s="142"/>
      <c r="B924" s="142"/>
      <c r="C924" s="142"/>
      <c r="D924" s="142"/>
      <c r="E924" s="142"/>
      <c r="F924" s="142"/>
      <c r="G924" s="146"/>
      <c r="H924" s="146"/>
      <c r="I924" s="174"/>
      <c r="J924" s="146"/>
      <c r="K924" s="174"/>
      <c r="L924" s="175"/>
      <c r="M924" s="174"/>
      <c r="N924" s="175"/>
      <c r="O924" s="146"/>
      <c r="P924" s="146"/>
      <c r="Q924" s="146"/>
      <c r="R924" s="146"/>
      <c r="S924" s="146"/>
      <c r="T924" s="146"/>
      <c r="U924" s="146"/>
      <c r="V924" s="146"/>
      <c r="W924" s="146"/>
      <c r="X924" s="146"/>
      <c r="Y924" s="146"/>
      <c r="Z924" s="146"/>
      <c r="AA924" s="146"/>
      <c r="AB924" s="146"/>
      <c r="AC924" s="142"/>
      <c r="AD924" s="142"/>
    </row>
    <row r="925" spans="1:30" ht="12.75" customHeight="1">
      <c r="A925" s="142"/>
      <c r="B925" s="142"/>
      <c r="C925" s="142"/>
      <c r="D925" s="142"/>
      <c r="E925" s="142"/>
      <c r="F925" s="142"/>
      <c r="G925" s="146"/>
      <c r="H925" s="146"/>
      <c r="I925" s="174"/>
      <c r="J925" s="146"/>
      <c r="K925" s="174"/>
      <c r="L925" s="175"/>
      <c r="M925" s="174"/>
      <c r="N925" s="175"/>
      <c r="O925" s="146"/>
      <c r="P925" s="146"/>
      <c r="Q925" s="146"/>
      <c r="R925" s="146"/>
      <c r="S925" s="146"/>
      <c r="T925" s="146"/>
      <c r="U925" s="146"/>
      <c r="V925" s="146"/>
      <c r="W925" s="146"/>
      <c r="X925" s="146"/>
      <c r="Y925" s="146"/>
      <c r="Z925" s="146"/>
      <c r="AA925" s="146"/>
      <c r="AB925" s="146"/>
      <c r="AC925" s="142"/>
      <c r="AD925" s="142"/>
    </row>
    <row r="926" spans="1:30" ht="12.75" customHeight="1">
      <c r="A926" s="142"/>
      <c r="B926" s="142"/>
      <c r="C926" s="142"/>
      <c r="D926" s="142"/>
      <c r="E926" s="142"/>
      <c r="F926" s="142"/>
      <c r="G926" s="146"/>
      <c r="H926" s="146"/>
      <c r="I926" s="174"/>
      <c r="J926" s="146"/>
      <c r="K926" s="174"/>
      <c r="L926" s="175"/>
      <c r="M926" s="174"/>
      <c r="N926" s="175"/>
      <c r="O926" s="146"/>
      <c r="P926" s="146"/>
      <c r="Q926" s="146"/>
      <c r="R926" s="146"/>
      <c r="S926" s="146"/>
      <c r="T926" s="146"/>
      <c r="U926" s="146"/>
      <c r="V926" s="146"/>
      <c r="W926" s="146"/>
      <c r="X926" s="146"/>
      <c r="Y926" s="146"/>
      <c r="Z926" s="146"/>
      <c r="AA926" s="146"/>
      <c r="AB926" s="146"/>
      <c r="AC926" s="142"/>
      <c r="AD926" s="142"/>
    </row>
    <row r="927" spans="1:30" ht="12.75" customHeight="1">
      <c r="A927" s="142"/>
      <c r="B927" s="142"/>
      <c r="C927" s="142"/>
      <c r="D927" s="142"/>
      <c r="E927" s="142"/>
      <c r="F927" s="142"/>
      <c r="G927" s="146"/>
      <c r="H927" s="146"/>
      <c r="I927" s="174"/>
      <c r="J927" s="146"/>
      <c r="K927" s="174"/>
      <c r="L927" s="175"/>
      <c r="M927" s="174"/>
      <c r="N927" s="175"/>
      <c r="O927" s="146"/>
      <c r="P927" s="146"/>
      <c r="Q927" s="146"/>
      <c r="R927" s="146"/>
      <c r="S927" s="146"/>
      <c r="T927" s="146"/>
      <c r="U927" s="146"/>
      <c r="V927" s="146"/>
      <c r="W927" s="146"/>
      <c r="X927" s="146"/>
      <c r="Y927" s="146"/>
      <c r="Z927" s="146"/>
      <c r="AA927" s="146"/>
      <c r="AB927" s="146"/>
      <c r="AC927" s="142"/>
      <c r="AD927" s="142"/>
    </row>
    <row r="928" spans="1:30" ht="12.75" customHeight="1">
      <c r="A928" s="142"/>
      <c r="B928" s="142"/>
      <c r="C928" s="142"/>
      <c r="D928" s="142"/>
      <c r="E928" s="142"/>
      <c r="F928" s="142"/>
      <c r="G928" s="146"/>
      <c r="H928" s="146"/>
      <c r="I928" s="174"/>
      <c r="J928" s="146"/>
      <c r="K928" s="174"/>
      <c r="L928" s="175"/>
      <c r="M928" s="174"/>
      <c r="N928" s="175"/>
      <c r="O928" s="146"/>
      <c r="P928" s="146"/>
      <c r="Q928" s="146"/>
      <c r="R928" s="146"/>
      <c r="S928" s="146"/>
      <c r="T928" s="146"/>
      <c r="U928" s="146"/>
      <c r="V928" s="146"/>
      <c r="W928" s="146"/>
      <c r="X928" s="146"/>
      <c r="Y928" s="146"/>
      <c r="Z928" s="146"/>
      <c r="AA928" s="146"/>
      <c r="AB928" s="146"/>
      <c r="AC928" s="142"/>
      <c r="AD928" s="142"/>
    </row>
    <row r="929" spans="1:30" ht="12.75" customHeight="1">
      <c r="A929" s="142"/>
      <c r="B929" s="142"/>
      <c r="C929" s="142"/>
      <c r="D929" s="142"/>
      <c r="E929" s="142"/>
      <c r="F929" s="142"/>
      <c r="G929" s="146"/>
      <c r="H929" s="146"/>
      <c r="I929" s="174"/>
      <c r="J929" s="146"/>
      <c r="K929" s="174"/>
      <c r="L929" s="175"/>
      <c r="M929" s="174"/>
      <c r="N929" s="175"/>
      <c r="O929" s="146"/>
      <c r="P929" s="146"/>
      <c r="Q929" s="146"/>
      <c r="R929" s="146"/>
      <c r="S929" s="146"/>
      <c r="T929" s="146"/>
      <c r="U929" s="146"/>
      <c r="V929" s="146"/>
      <c r="W929" s="146"/>
      <c r="X929" s="146"/>
      <c r="Y929" s="146"/>
      <c r="Z929" s="146"/>
      <c r="AA929" s="146"/>
      <c r="AB929" s="146"/>
      <c r="AC929" s="142"/>
      <c r="AD929" s="142"/>
    </row>
    <row r="930" spans="1:30" ht="12.75" customHeight="1">
      <c r="A930" s="142"/>
      <c r="B930" s="142"/>
      <c r="C930" s="142"/>
      <c r="D930" s="142"/>
      <c r="E930" s="142"/>
      <c r="F930" s="142"/>
      <c r="G930" s="146"/>
      <c r="H930" s="146"/>
      <c r="I930" s="174"/>
      <c r="J930" s="146"/>
      <c r="K930" s="174"/>
      <c r="L930" s="175"/>
      <c r="M930" s="174"/>
      <c r="N930" s="175"/>
      <c r="O930" s="146"/>
      <c r="P930" s="146"/>
      <c r="Q930" s="146"/>
      <c r="R930" s="146"/>
      <c r="S930" s="146"/>
      <c r="T930" s="146"/>
      <c r="U930" s="146"/>
      <c r="V930" s="146"/>
      <c r="W930" s="146"/>
      <c r="X930" s="146"/>
      <c r="Y930" s="146"/>
      <c r="Z930" s="146"/>
      <c r="AA930" s="146"/>
      <c r="AB930" s="146"/>
      <c r="AC930" s="142"/>
      <c r="AD930" s="142"/>
    </row>
    <row r="931" spans="1:30" ht="12.75" customHeight="1">
      <c r="A931" s="142"/>
      <c r="B931" s="142"/>
      <c r="C931" s="142"/>
      <c r="D931" s="142"/>
      <c r="E931" s="142"/>
      <c r="F931" s="142"/>
      <c r="G931" s="146"/>
      <c r="H931" s="146"/>
      <c r="I931" s="174"/>
      <c r="J931" s="146"/>
      <c r="K931" s="174"/>
      <c r="L931" s="175"/>
      <c r="M931" s="174"/>
      <c r="N931" s="175"/>
      <c r="O931" s="146"/>
      <c r="P931" s="146"/>
      <c r="Q931" s="146"/>
      <c r="R931" s="146"/>
      <c r="S931" s="146"/>
      <c r="T931" s="146"/>
      <c r="U931" s="146"/>
      <c r="V931" s="146"/>
      <c r="W931" s="146"/>
      <c r="X931" s="146"/>
      <c r="Y931" s="146"/>
      <c r="Z931" s="146"/>
      <c r="AA931" s="146"/>
      <c r="AB931" s="146"/>
      <c r="AC931" s="142"/>
      <c r="AD931" s="142"/>
    </row>
    <row r="932" spans="1:30" ht="12.75" customHeight="1">
      <c r="A932" s="142"/>
      <c r="B932" s="142"/>
      <c r="C932" s="142"/>
      <c r="D932" s="142"/>
      <c r="E932" s="142"/>
      <c r="F932" s="142"/>
      <c r="G932" s="146"/>
      <c r="H932" s="146"/>
      <c r="I932" s="174"/>
      <c r="J932" s="146"/>
      <c r="K932" s="174"/>
      <c r="L932" s="175"/>
      <c r="M932" s="174"/>
      <c r="N932" s="175"/>
      <c r="O932" s="146"/>
      <c r="P932" s="146"/>
      <c r="Q932" s="146"/>
      <c r="R932" s="146"/>
      <c r="S932" s="146"/>
      <c r="T932" s="146"/>
      <c r="U932" s="146"/>
      <c r="V932" s="146"/>
      <c r="W932" s="146"/>
      <c r="X932" s="146"/>
      <c r="Y932" s="146"/>
      <c r="Z932" s="146"/>
      <c r="AA932" s="146"/>
      <c r="AB932" s="146"/>
      <c r="AC932" s="142"/>
      <c r="AD932" s="142"/>
    </row>
    <row r="933" spans="1:30" ht="12.75" customHeight="1">
      <c r="A933" s="142"/>
      <c r="B933" s="142"/>
      <c r="C933" s="142"/>
      <c r="D933" s="142"/>
      <c r="E933" s="142"/>
      <c r="F933" s="142"/>
      <c r="G933" s="146"/>
      <c r="H933" s="146"/>
      <c r="I933" s="174"/>
      <c r="J933" s="146"/>
      <c r="K933" s="174"/>
      <c r="L933" s="175"/>
      <c r="M933" s="174"/>
      <c r="N933" s="175"/>
      <c r="O933" s="146"/>
      <c r="P933" s="146"/>
      <c r="Q933" s="146"/>
      <c r="R933" s="146"/>
      <c r="S933" s="146"/>
      <c r="T933" s="146"/>
      <c r="U933" s="146"/>
      <c r="V933" s="146"/>
      <c r="W933" s="146"/>
      <c r="X933" s="146"/>
      <c r="Y933" s="146"/>
      <c r="Z933" s="146"/>
      <c r="AA933" s="146"/>
      <c r="AB933" s="146"/>
      <c r="AC933" s="142"/>
      <c r="AD933" s="142"/>
    </row>
    <row r="934" spans="1:30" ht="12.75" customHeight="1">
      <c r="A934" s="142"/>
      <c r="B934" s="142"/>
      <c r="C934" s="142"/>
      <c r="D934" s="142"/>
      <c r="E934" s="142"/>
      <c r="F934" s="142"/>
      <c r="G934" s="146"/>
      <c r="H934" s="146"/>
      <c r="I934" s="174"/>
      <c r="J934" s="146"/>
      <c r="K934" s="174"/>
      <c r="L934" s="175"/>
      <c r="M934" s="174"/>
      <c r="N934" s="175"/>
      <c r="O934" s="146"/>
      <c r="P934" s="146"/>
      <c r="Q934" s="146"/>
      <c r="R934" s="146"/>
      <c r="S934" s="146"/>
      <c r="T934" s="146"/>
      <c r="U934" s="146"/>
      <c r="V934" s="146"/>
      <c r="W934" s="146"/>
      <c r="X934" s="146"/>
      <c r="Y934" s="146"/>
      <c r="Z934" s="146"/>
      <c r="AA934" s="146"/>
      <c r="AB934" s="146"/>
      <c r="AC934" s="142"/>
      <c r="AD934" s="142"/>
    </row>
    <row r="935" spans="1:30" ht="12.75" customHeight="1">
      <c r="A935" s="142"/>
      <c r="B935" s="142"/>
      <c r="C935" s="142"/>
      <c r="D935" s="142"/>
      <c r="E935" s="142"/>
      <c r="F935" s="142"/>
      <c r="G935" s="146"/>
      <c r="H935" s="146"/>
      <c r="I935" s="174"/>
      <c r="J935" s="146"/>
      <c r="K935" s="174"/>
      <c r="L935" s="175"/>
      <c r="M935" s="174"/>
      <c r="N935" s="175"/>
      <c r="O935" s="146"/>
      <c r="P935" s="146"/>
      <c r="Q935" s="146"/>
      <c r="R935" s="146"/>
      <c r="S935" s="146"/>
      <c r="T935" s="146"/>
      <c r="U935" s="146"/>
      <c r="V935" s="146"/>
      <c r="W935" s="146"/>
      <c r="X935" s="146"/>
      <c r="Y935" s="146"/>
      <c r="Z935" s="146"/>
      <c r="AA935" s="146"/>
      <c r="AB935" s="146"/>
      <c r="AC935" s="142"/>
      <c r="AD935" s="142"/>
    </row>
    <row r="936" spans="1:30" ht="12.75" customHeight="1">
      <c r="A936" s="142"/>
      <c r="B936" s="142"/>
      <c r="C936" s="142"/>
      <c r="D936" s="142"/>
      <c r="E936" s="142"/>
      <c r="F936" s="142"/>
      <c r="G936" s="146"/>
      <c r="H936" s="146"/>
      <c r="I936" s="174"/>
      <c r="J936" s="146"/>
      <c r="K936" s="174"/>
      <c r="L936" s="175"/>
      <c r="M936" s="174"/>
      <c r="N936" s="175"/>
      <c r="O936" s="146"/>
      <c r="P936" s="146"/>
      <c r="Q936" s="146"/>
      <c r="R936" s="146"/>
      <c r="S936" s="146"/>
      <c r="T936" s="146"/>
      <c r="U936" s="146"/>
      <c r="V936" s="146"/>
      <c r="W936" s="146"/>
      <c r="X936" s="146"/>
      <c r="Y936" s="146"/>
      <c r="Z936" s="146"/>
      <c r="AA936" s="146"/>
      <c r="AB936" s="146"/>
      <c r="AC936" s="142"/>
      <c r="AD936" s="142"/>
    </row>
    <row r="937" spans="1:30" ht="12.75" customHeight="1">
      <c r="A937" s="142"/>
      <c r="B937" s="142"/>
      <c r="C937" s="142"/>
      <c r="D937" s="142"/>
      <c r="E937" s="142"/>
      <c r="F937" s="142"/>
      <c r="G937" s="146"/>
      <c r="H937" s="146"/>
      <c r="I937" s="174"/>
      <c r="J937" s="146"/>
      <c r="K937" s="174"/>
      <c r="L937" s="175"/>
      <c r="M937" s="174"/>
      <c r="N937" s="175"/>
      <c r="O937" s="146"/>
      <c r="P937" s="146"/>
      <c r="Q937" s="146"/>
      <c r="R937" s="146"/>
      <c r="S937" s="146"/>
      <c r="T937" s="146"/>
      <c r="U937" s="146"/>
      <c r="V937" s="146"/>
      <c r="W937" s="146"/>
      <c r="X937" s="146"/>
      <c r="Y937" s="146"/>
      <c r="Z937" s="146"/>
      <c r="AA937" s="146"/>
      <c r="AB937" s="146"/>
      <c r="AC937" s="142"/>
      <c r="AD937" s="142"/>
    </row>
    <row r="938" spans="1:30" ht="12.75" customHeight="1">
      <c r="A938" s="142"/>
      <c r="B938" s="142"/>
      <c r="C938" s="142"/>
      <c r="D938" s="142"/>
      <c r="E938" s="142"/>
      <c r="F938" s="142"/>
      <c r="G938" s="146"/>
      <c r="H938" s="146"/>
      <c r="I938" s="174"/>
      <c r="J938" s="146"/>
      <c r="K938" s="174"/>
      <c r="L938" s="175"/>
      <c r="M938" s="174"/>
      <c r="N938" s="175"/>
      <c r="O938" s="146"/>
      <c r="P938" s="146"/>
      <c r="Q938" s="146"/>
      <c r="R938" s="146"/>
      <c r="S938" s="146"/>
      <c r="T938" s="146"/>
      <c r="U938" s="146"/>
      <c r="V938" s="146"/>
      <c r="W938" s="146"/>
      <c r="X938" s="146"/>
      <c r="Y938" s="146"/>
      <c r="Z938" s="146"/>
      <c r="AA938" s="146"/>
      <c r="AB938" s="146"/>
      <c r="AC938" s="142"/>
      <c r="AD938" s="142"/>
    </row>
    <row r="939" spans="1:30" ht="12.75" customHeight="1">
      <c r="A939" s="142"/>
      <c r="B939" s="142"/>
      <c r="C939" s="142"/>
      <c r="D939" s="142"/>
      <c r="E939" s="142"/>
      <c r="F939" s="142"/>
      <c r="G939" s="146"/>
      <c r="H939" s="146"/>
      <c r="I939" s="174"/>
      <c r="J939" s="146"/>
      <c r="K939" s="174"/>
      <c r="L939" s="175"/>
      <c r="M939" s="174"/>
      <c r="N939" s="175"/>
      <c r="O939" s="146"/>
      <c r="P939" s="146"/>
      <c r="Q939" s="146"/>
      <c r="R939" s="146"/>
      <c r="S939" s="146"/>
      <c r="T939" s="146"/>
      <c r="U939" s="146"/>
      <c r="V939" s="146"/>
      <c r="W939" s="146"/>
      <c r="X939" s="146"/>
      <c r="Y939" s="146"/>
      <c r="Z939" s="146"/>
      <c r="AA939" s="146"/>
      <c r="AB939" s="146"/>
      <c r="AC939" s="142"/>
      <c r="AD939" s="142"/>
    </row>
    <row r="940" spans="1:30" ht="12.75" customHeight="1">
      <c r="A940" s="142"/>
      <c r="B940" s="142"/>
      <c r="C940" s="142"/>
      <c r="D940" s="142"/>
      <c r="E940" s="142"/>
      <c r="F940" s="142"/>
      <c r="G940" s="146"/>
      <c r="H940" s="146"/>
      <c r="I940" s="174"/>
      <c r="J940" s="146"/>
      <c r="K940" s="174"/>
      <c r="L940" s="175"/>
      <c r="M940" s="174"/>
      <c r="N940" s="175"/>
      <c r="O940" s="146"/>
      <c r="P940" s="146"/>
      <c r="Q940" s="146"/>
      <c r="R940" s="146"/>
      <c r="S940" s="146"/>
      <c r="T940" s="146"/>
      <c r="U940" s="146"/>
      <c r="V940" s="146"/>
      <c r="W940" s="146"/>
      <c r="X940" s="146"/>
      <c r="Y940" s="146"/>
      <c r="Z940" s="146"/>
      <c r="AA940" s="146"/>
      <c r="AB940" s="146"/>
      <c r="AC940" s="142"/>
      <c r="AD940" s="142"/>
    </row>
    <row r="941" spans="1:30" ht="12.75" customHeight="1">
      <c r="A941" s="142"/>
      <c r="B941" s="142"/>
      <c r="C941" s="142"/>
      <c r="D941" s="142"/>
      <c r="E941" s="142"/>
      <c r="F941" s="142"/>
      <c r="G941" s="146"/>
      <c r="H941" s="146"/>
      <c r="I941" s="174"/>
      <c r="J941" s="146"/>
      <c r="K941" s="174"/>
      <c r="L941" s="175"/>
      <c r="M941" s="174"/>
      <c r="N941" s="175"/>
      <c r="O941" s="146"/>
      <c r="P941" s="146"/>
      <c r="Q941" s="146"/>
      <c r="R941" s="146"/>
      <c r="S941" s="146"/>
      <c r="T941" s="146"/>
      <c r="U941" s="146"/>
      <c r="V941" s="146"/>
      <c r="W941" s="146"/>
      <c r="X941" s="146"/>
      <c r="Y941" s="146"/>
      <c r="Z941" s="146"/>
      <c r="AA941" s="146"/>
      <c r="AB941" s="146"/>
      <c r="AC941" s="142"/>
      <c r="AD941" s="142"/>
    </row>
    <row r="942" spans="1:30" ht="12.75" customHeight="1">
      <c r="A942" s="142"/>
      <c r="B942" s="142"/>
      <c r="C942" s="142"/>
      <c r="D942" s="142"/>
      <c r="E942" s="142"/>
      <c r="F942" s="142"/>
      <c r="G942" s="146"/>
      <c r="H942" s="146"/>
      <c r="I942" s="174"/>
      <c r="J942" s="146"/>
      <c r="K942" s="174"/>
      <c r="L942" s="175"/>
      <c r="M942" s="174"/>
      <c r="N942" s="175"/>
      <c r="O942" s="146"/>
      <c r="P942" s="146"/>
      <c r="Q942" s="146"/>
      <c r="R942" s="146"/>
      <c r="S942" s="146"/>
      <c r="T942" s="146"/>
      <c r="U942" s="146"/>
      <c r="V942" s="146"/>
      <c r="W942" s="146"/>
      <c r="X942" s="146"/>
      <c r="Y942" s="146"/>
      <c r="Z942" s="146"/>
      <c r="AA942" s="146"/>
      <c r="AB942" s="146"/>
      <c r="AC942" s="142"/>
      <c r="AD942" s="142"/>
    </row>
    <row r="943" spans="1:30" ht="12.75" customHeight="1">
      <c r="A943" s="142"/>
      <c r="B943" s="142"/>
      <c r="C943" s="142"/>
      <c r="D943" s="142"/>
      <c r="E943" s="142"/>
      <c r="F943" s="142"/>
      <c r="G943" s="146"/>
      <c r="H943" s="146"/>
      <c r="I943" s="174"/>
      <c r="J943" s="146"/>
      <c r="K943" s="174"/>
      <c r="L943" s="175"/>
      <c r="M943" s="174"/>
      <c r="N943" s="175"/>
      <c r="O943" s="146"/>
      <c r="P943" s="146"/>
      <c r="Q943" s="146"/>
      <c r="R943" s="146"/>
      <c r="S943" s="146"/>
      <c r="T943" s="146"/>
      <c r="U943" s="146"/>
      <c r="V943" s="146"/>
      <c r="W943" s="146"/>
      <c r="X943" s="146"/>
      <c r="Y943" s="146"/>
      <c r="Z943" s="146"/>
      <c r="AA943" s="146"/>
      <c r="AB943" s="146"/>
      <c r="AC943" s="142"/>
      <c r="AD943" s="142"/>
    </row>
    <row r="944" spans="1:30" ht="12.75" customHeight="1">
      <c r="A944" s="142"/>
      <c r="B944" s="142"/>
      <c r="C944" s="142"/>
      <c r="D944" s="142"/>
      <c r="E944" s="142"/>
      <c r="F944" s="142"/>
      <c r="G944" s="146"/>
      <c r="H944" s="146"/>
      <c r="I944" s="174"/>
      <c r="J944" s="146"/>
      <c r="K944" s="174"/>
      <c r="L944" s="175"/>
      <c r="M944" s="174"/>
      <c r="N944" s="175"/>
      <c r="O944" s="146"/>
      <c r="P944" s="146"/>
      <c r="Q944" s="146"/>
      <c r="R944" s="146"/>
      <c r="S944" s="146"/>
      <c r="T944" s="146"/>
      <c r="U944" s="146"/>
      <c r="V944" s="146"/>
      <c r="W944" s="146"/>
      <c r="X944" s="146"/>
      <c r="Y944" s="146"/>
      <c r="Z944" s="146"/>
      <c r="AA944" s="146"/>
      <c r="AB944" s="146"/>
      <c r="AC944" s="142"/>
      <c r="AD944" s="142"/>
    </row>
    <row r="945" spans="1:30" ht="12.75" customHeight="1">
      <c r="A945" s="142"/>
      <c r="B945" s="142"/>
      <c r="C945" s="142"/>
      <c r="D945" s="142"/>
      <c r="E945" s="142"/>
      <c r="F945" s="142"/>
      <c r="G945" s="146"/>
      <c r="H945" s="146"/>
      <c r="I945" s="174"/>
      <c r="J945" s="146"/>
      <c r="K945" s="174"/>
      <c r="L945" s="175"/>
      <c r="M945" s="174"/>
      <c r="N945" s="175"/>
      <c r="O945" s="146"/>
      <c r="P945" s="146"/>
      <c r="Q945" s="146"/>
      <c r="R945" s="146"/>
      <c r="S945" s="146"/>
      <c r="T945" s="146"/>
      <c r="U945" s="146"/>
      <c r="V945" s="146"/>
      <c r="W945" s="146"/>
      <c r="X945" s="146"/>
      <c r="Y945" s="146"/>
      <c r="Z945" s="146"/>
      <c r="AA945" s="146"/>
      <c r="AB945" s="146"/>
      <c r="AC945" s="142"/>
      <c r="AD945" s="142"/>
    </row>
    <row r="946" spans="1:30" ht="12.75" customHeight="1">
      <c r="A946" s="142"/>
      <c r="B946" s="142"/>
      <c r="C946" s="142"/>
      <c r="D946" s="142"/>
      <c r="E946" s="142"/>
      <c r="F946" s="142"/>
      <c r="G946" s="146"/>
      <c r="H946" s="146"/>
      <c r="I946" s="174"/>
      <c r="J946" s="146"/>
      <c r="K946" s="174"/>
      <c r="L946" s="175"/>
      <c r="M946" s="174"/>
      <c r="N946" s="175"/>
      <c r="O946" s="146"/>
      <c r="P946" s="146"/>
      <c r="Q946" s="146"/>
      <c r="R946" s="146"/>
      <c r="S946" s="146"/>
      <c r="T946" s="146"/>
      <c r="U946" s="146"/>
      <c r="V946" s="146"/>
      <c r="W946" s="146"/>
      <c r="X946" s="146"/>
      <c r="Y946" s="146"/>
      <c r="Z946" s="146"/>
      <c r="AA946" s="146"/>
      <c r="AB946" s="146"/>
      <c r="AC946" s="142"/>
      <c r="AD946" s="142"/>
    </row>
    <row r="947" spans="1:30" ht="12.75" customHeight="1">
      <c r="A947" s="142"/>
      <c r="B947" s="142"/>
      <c r="C947" s="142"/>
      <c r="D947" s="142"/>
      <c r="E947" s="142"/>
      <c r="F947" s="142"/>
      <c r="G947" s="146"/>
      <c r="H947" s="146"/>
      <c r="I947" s="174"/>
      <c r="J947" s="146"/>
      <c r="K947" s="174"/>
      <c r="L947" s="175"/>
      <c r="M947" s="174"/>
      <c r="N947" s="175"/>
      <c r="O947" s="146"/>
      <c r="P947" s="146"/>
      <c r="Q947" s="146"/>
      <c r="R947" s="146"/>
      <c r="S947" s="146"/>
      <c r="T947" s="146"/>
      <c r="U947" s="146"/>
      <c r="V947" s="146"/>
      <c r="W947" s="146"/>
      <c r="X947" s="146"/>
      <c r="Y947" s="146"/>
      <c r="Z947" s="146"/>
      <c r="AA947" s="146"/>
      <c r="AB947" s="146"/>
      <c r="AC947" s="142"/>
      <c r="AD947" s="142"/>
    </row>
    <row r="948" spans="1:30" ht="12.75" customHeight="1">
      <c r="A948" s="142"/>
      <c r="B948" s="142"/>
      <c r="C948" s="142"/>
      <c r="D948" s="142"/>
      <c r="E948" s="142"/>
      <c r="F948" s="142"/>
      <c r="G948" s="146"/>
      <c r="H948" s="146"/>
      <c r="I948" s="174"/>
      <c r="J948" s="146"/>
      <c r="K948" s="174"/>
      <c r="L948" s="175"/>
      <c r="M948" s="174"/>
      <c r="N948" s="175"/>
      <c r="O948" s="146"/>
      <c r="P948" s="146"/>
      <c r="Q948" s="146"/>
      <c r="R948" s="146"/>
      <c r="S948" s="146"/>
      <c r="T948" s="146"/>
      <c r="U948" s="146"/>
      <c r="V948" s="146"/>
      <c r="W948" s="146"/>
      <c r="X948" s="146"/>
      <c r="Y948" s="146"/>
      <c r="Z948" s="146"/>
      <c r="AA948" s="146"/>
      <c r="AB948" s="146"/>
      <c r="AC948" s="142"/>
      <c r="AD948" s="142"/>
    </row>
    <row r="949" spans="1:30" ht="12.75" customHeight="1">
      <c r="A949" s="142"/>
      <c r="B949" s="142"/>
      <c r="C949" s="142"/>
      <c r="D949" s="142"/>
      <c r="E949" s="142"/>
      <c r="F949" s="142"/>
      <c r="G949" s="146"/>
      <c r="H949" s="146"/>
      <c r="I949" s="174"/>
      <c r="J949" s="146"/>
      <c r="K949" s="174"/>
      <c r="L949" s="175"/>
      <c r="M949" s="174"/>
      <c r="N949" s="175"/>
      <c r="O949" s="146"/>
      <c r="P949" s="146"/>
      <c r="Q949" s="146"/>
      <c r="R949" s="146"/>
      <c r="S949" s="146"/>
      <c r="T949" s="146"/>
      <c r="U949" s="146"/>
      <c r="V949" s="146"/>
      <c r="W949" s="146"/>
      <c r="X949" s="146"/>
      <c r="Y949" s="146"/>
      <c r="Z949" s="146"/>
      <c r="AA949" s="146"/>
      <c r="AB949" s="146"/>
      <c r="AC949" s="142"/>
      <c r="AD949" s="142"/>
    </row>
    <row r="950" spans="1:30" ht="12.75" customHeight="1">
      <c r="A950" s="142"/>
      <c r="B950" s="142"/>
      <c r="C950" s="142"/>
      <c r="D950" s="142"/>
      <c r="E950" s="142"/>
      <c r="F950" s="142"/>
      <c r="G950" s="146"/>
      <c r="H950" s="146"/>
      <c r="I950" s="174"/>
      <c r="J950" s="146"/>
      <c r="K950" s="174"/>
      <c r="L950" s="175"/>
      <c r="M950" s="174"/>
      <c r="N950" s="175"/>
      <c r="O950" s="146"/>
      <c r="P950" s="146"/>
      <c r="Q950" s="146"/>
      <c r="R950" s="146"/>
      <c r="S950" s="146"/>
      <c r="T950" s="146"/>
      <c r="U950" s="146"/>
      <c r="V950" s="146"/>
      <c r="W950" s="146"/>
      <c r="X950" s="146"/>
      <c r="Y950" s="146"/>
      <c r="Z950" s="146"/>
      <c r="AA950" s="146"/>
      <c r="AB950" s="146"/>
      <c r="AC950" s="142"/>
      <c r="AD950" s="142"/>
    </row>
    <row r="951" spans="1:30" ht="12.75" customHeight="1">
      <c r="A951" s="142"/>
      <c r="B951" s="142"/>
      <c r="C951" s="142"/>
      <c r="D951" s="142"/>
      <c r="E951" s="142"/>
      <c r="F951" s="142"/>
      <c r="G951" s="146"/>
      <c r="H951" s="146"/>
      <c r="I951" s="174"/>
      <c r="J951" s="146"/>
      <c r="K951" s="174"/>
      <c r="L951" s="175"/>
      <c r="M951" s="174"/>
      <c r="N951" s="175"/>
      <c r="O951" s="146"/>
      <c r="P951" s="146"/>
      <c r="Q951" s="146"/>
      <c r="R951" s="146"/>
      <c r="S951" s="146"/>
      <c r="T951" s="146"/>
      <c r="U951" s="146"/>
      <c r="V951" s="146"/>
      <c r="W951" s="146"/>
      <c r="X951" s="146"/>
      <c r="Y951" s="146"/>
      <c r="Z951" s="146"/>
      <c r="AA951" s="146"/>
      <c r="AB951" s="146"/>
      <c r="AC951" s="142"/>
      <c r="AD951" s="142"/>
    </row>
    <row r="952" spans="1:30" ht="12.75" customHeight="1">
      <c r="A952" s="142"/>
      <c r="B952" s="142"/>
      <c r="C952" s="142"/>
      <c r="D952" s="142"/>
      <c r="E952" s="142"/>
      <c r="F952" s="142"/>
      <c r="G952" s="146"/>
      <c r="H952" s="146"/>
      <c r="I952" s="174"/>
      <c r="J952" s="146"/>
      <c r="K952" s="174"/>
      <c r="L952" s="175"/>
      <c r="M952" s="174"/>
      <c r="N952" s="175"/>
      <c r="O952" s="146"/>
      <c r="P952" s="146"/>
      <c r="Q952" s="146"/>
      <c r="R952" s="146"/>
      <c r="S952" s="146"/>
      <c r="T952" s="146"/>
      <c r="U952" s="146"/>
      <c r="V952" s="146"/>
      <c r="W952" s="146"/>
      <c r="X952" s="146"/>
      <c r="Y952" s="146"/>
      <c r="Z952" s="146"/>
      <c r="AA952" s="146"/>
      <c r="AB952" s="146"/>
      <c r="AC952" s="142"/>
      <c r="AD952" s="142"/>
    </row>
    <row r="953" spans="1:30" ht="12.75" customHeight="1">
      <c r="A953" s="142"/>
      <c r="B953" s="142"/>
      <c r="C953" s="142"/>
      <c r="D953" s="142"/>
      <c r="E953" s="142"/>
      <c r="F953" s="142"/>
      <c r="G953" s="146"/>
      <c r="H953" s="146"/>
      <c r="I953" s="174"/>
      <c r="J953" s="146"/>
      <c r="K953" s="174"/>
      <c r="L953" s="175"/>
      <c r="M953" s="174"/>
      <c r="N953" s="175"/>
      <c r="O953" s="146"/>
      <c r="P953" s="146"/>
      <c r="Q953" s="146"/>
      <c r="R953" s="146"/>
      <c r="S953" s="146"/>
      <c r="T953" s="146"/>
      <c r="U953" s="146"/>
      <c r="V953" s="146"/>
      <c r="W953" s="146"/>
      <c r="X953" s="146"/>
      <c r="Y953" s="146"/>
      <c r="Z953" s="146"/>
      <c r="AA953" s="146"/>
      <c r="AB953" s="146"/>
      <c r="AC953" s="142"/>
      <c r="AD953" s="142"/>
    </row>
    <row r="954" spans="1:30" ht="12.75" customHeight="1">
      <c r="A954" s="142"/>
      <c r="B954" s="142"/>
      <c r="C954" s="142"/>
      <c r="D954" s="142"/>
      <c r="E954" s="142"/>
      <c r="F954" s="142"/>
      <c r="G954" s="146"/>
      <c r="H954" s="146"/>
      <c r="I954" s="174"/>
      <c r="J954" s="146"/>
      <c r="K954" s="174"/>
      <c r="L954" s="175"/>
      <c r="M954" s="174"/>
      <c r="N954" s="175"/>
      <c r="O954" s="146"/>
      <c r="P954" s="146"/>
      <c r="Q954" s="146"/>
      <c r="R954" s="146"/>
      <c r="S954" s="146"/>
      <c r="T954" s="146"/>
      <c r="U954" s="146"/>
      <c r="V954" s="146"/>
      <c r="W954" s="146"/>
      <c r="X954" s="146"/>
      <c r="Y954" s="146"/>
      <c r="Z954" s="146"/>
      <c r="AA954" s="146"/>
      <c r="AB954" s="146"/>
      <c r="AC954" s="142"/>
      <c r="AD954" s="142"/>
    </row>
    <row r="955" spans="1:30" ht="12.75" customHeight="1">
      <c r="A955" s="142"/>
      <c r="B955" s="142"/>
      <c r="C955" s="142"/>
      <c r="D955" s="142"/>
      <c r="E955" s="142"/>
      <c r="F955" s="142"/>
      <c r="G955" s="146"/>
      <c r="H955" s="146"/>
      <c r="I955" s="174"/>
      <c r="J955" s="146"/>
      <c r="K955" s="174"/>
      <c r="L955" s="175"/>
      <c r="M955" s="174"/>
      <c r="N955" s="175"/>
      <c r="O955" s="146"/>
      <c r="P955" s="146"/>
      <c r="Q955" s="146"/>
      <c r="R955" s="146"/>
      <c r="S955" s="146"/>
      <c r="T955" s="146"/>
      <c r="U955" s="146"/>
      <c r="V955" s="146"/>
      <c r="W955" s="146"/>
      <c r="X955" s="146"/>
      <c r="Y955" s="146"/>
      <c r="Z955" s="146"/>
      <c r="AA955" s="146"/>
      <c r="AB955" s="146"/>
      <c r="AC955" s="142"/>
      <c r="AD955" s="142"/>
    </row>
    <row r="956" spans="1:30" ht="12.75" customHeight="1">
      <c r="A956" s="142"/>
      <c r="B956" s="142"/>
      <c r="C956" s="142"/>
      <c r="D956" s="142"/>
      <c r="E956" s="142"/>
      <c r="F956" s="142"/>
      <c r="G956" s="146"/>
      <c r="H956" s="146"/>
      <c r="I956" s="174"/>
      <c r="J956" s="146"/>
      <c r="K956" s="174"/>
      <c r="L956" s="175"/>
      <c r="M956" s="174"/>
      <c r="N956" s="175"/>
      <c r="O956" s="146"/>
      <c r="P956" s="146"/>
      <c r="Q956" s="146"/>
      <c r="R956" s="146"/>
      <c r="S956" s="146"/>
      <c r="T956" s="146"/>
      <c r="U956" s="146"/>
      <c r="V956" s="146"/>
      <c r="W956" s="146"/>
      <c r="X956" s="146"/>
      <c r="Y956" s="146"/>
      <c r="Z956" s="146"/>
      <c r="AA956" s="146"/>
      <c r="AB956" s="146"/>
      <c r="AC956" s="142"/>
      <c r="AD956" s="142"/>
    </row>
    <row r="957" spans="1:30" ht="12.75" customHeight="1">
      <c r="A957" s="142"/>
      <c r="B957" s="142"/>
      <c r="C957" s="142"/>
      <c r="D957" s="142"/>
      <c r="E957" s="142"/>
      <c r="F957" s="142"/>
      <c r="G957" s="146"/>
      <c r="H957" s="146"/>
      <c r="I957" s="174"/>
      <c r="J957" s="146"/>
      <c r="K957" s="174"/>
      <c r="L957" s="175"/>
      <c r="M957" s="174"/>
      <c r="N957" s="175"/>
      <c r="O957" s="146"/>
      <c r="P957" s="146"/>
      <c r="Q957" s="146"/>
      <c r="R957" s="146"/>
      <c r="S957" s="146"/>
      <c r="T957" s="146"/>
      <c r="U957" s="146"/>
      <c r="V957" s="146"/>
      <c r="W957" s="146"/>
      <c r="X957" s="146"/>
      <c r="Y957" s="146"/>
      <c r="Z957" s="146"/>
      <c r="AA957" s="146"/>
      <c r="AB957" s="146"/>
      <c r="AC957" s="142"/>
      <c r="AD957" s="142"/>
    </row>
    <row r="958" spans="1:30" ht="12.75" customHeight="1">
      <c r="A958" s="142"/>
      <c r="B958" s="142"/>
      <c r="C958" s="142"/>
      <c r="D958" s="142"/>
      <c r="E958" s="142"/>
      <c r="F958" s="142"/>
      <c r="G958" s="146"/>
      <c r="H958" s="146"/>
      <c r="I958" s="174"/>
      <c r="J958" s="146"/>
      <c r="K958" s="174"/>
      <c r="L958" s="175"/>
      <c r="M958" s="174"/>
      <c r="N958" s="175"/>
      <c r="O958" s="146"/>
      <c r="P958" s="146"/>
      <c r="Q958" s="146"/>
      <c r="R958" s="146"/>
      <c r="S958" s="146"/>
      <c r="T958" s="146"/>
      <c r="U958" s="146"/>
      <c r="V958" s="146"/>
      <c r="W958" s="146"/>
      <c r="X958" s="146"/>
      <c r="Y958" s="146"/>
      <c r="Z958" s="146"/>
      <c r="AA958" s="146"/>
      <c r="AB958" s="146"/>
      <c r="AC958" s="142"/>
      <c r="AD958" s="142"/>
    </row>
    <row r="959" spans="1:30" ht="12.75" customHeight="1">
      <c r="A959" s="142"/>
      <c r="B959" s="142"/>
      <c r="C959" s="142"/>
      <c r="D959" s="142"/>
      <c r="E959" s="142"/>
      <c r="F959" s="142"/>
      <c r="G959" s="146"/>
      <c r="H959" s="146"/>
      <c r="I959" s="174"/>
      <c r="J959" s="146"/>
      <c r="K959" s="174"/>
      <c r="L959" s="175"/>
      <c r="M959" s="174"/>
      <c r="N959" s="175"/>
      <c r="O959" s="146"/>
      <c r="P959" s="146"/>
      <c r="Q959" s="146"/>
      <c r="R959" s="146"/>
      <c r="S959" s="146"/>
      <c r="T959" s="146"/>
      <c r="U959" s="146"/>
      <c r="V959" s="146"/>
      <c r="W959" s="146"/>
      <c r="X959" s="146"/>
      <c r="Y959" s="146"/>
      <c r="Z959" s="146"/>
      <c r="AA959" s="146"/>
      <c r="AB959" s="146"/>
      <c r="AC959" s="142"/>
      <c r="AD959" s="142"/>
    </row>
    <row r="960" spans="1:30" ht="12.75" customHeight="1">
      <c r="A960" s="142"/>
      <c r="B960" s="142"/>
      <c r="C960" s="142"/>
      <c r="D960" s="142"/>
      <c r="E960" s="142"/>
      <c r="F960" s="142"/>
      <c r="G960" s="146"/>
      <c r="H960" s="146"/>
      <c r="I960" s="174"/>
      <c r="J960" s="146"/>
      <c r="K960" s="174"/>
      <c r="L960" s="175"/>
      <c r="M960" s="174"/>
      <c r="N960" s="175"/>
      <c r="O960" s="146"/>
      <c r="P960" s="146"/>
      <c r="Q960" s="146"/>
      <c r="R960" s="146"/>
      <c r="S960" s="146"/>
      <c r="T960" s="146"/>
      <c r="U960" s="146"/>
      <c r="V960" s="146"/>
      <c r="W960" s="146"/>
      <c r="X960" s="146"/>
      <c r="Y960" s="146"/>
      <c r="Z960" s="146"/>
      <c r="AA960" s="146"/>
      <c r="AB960" s="146"/>
      <c r="AC960" s="142"/>
      <c r="AD960" s="142"/>
    </row>
    <row r="961" spans="1:30" ht="12.75" customHeight="1">
      <c r="A961" s="142"/>
      <c r="B961" s="142"/>
      <c r="C961" s="142"/>
      <c r="D961" s="142"/>
      <c r="E961" s="142"/>
      <c r="F961" s="142"/>
      <c r="G961" s="146"/>
      <c r="H961" s="146"/>
      <c r="I961" s="174"/>
      <c r="J961" s="146"/>
      <c r="K961" s="174"/>
      <c r="L961" s="175"/>
      <c r="M961" s="174"/>
      <c r="N961" s="175"/>
      <c r="O961" s="146"/>
      <c r="P961" s="146"/>
      <c r="Q961" s="146"/>
      <c r="R961" s="146"/>
      <c r="S961" s="146"/>
      <c r="T961" s="146"/>
      <c r="U961" s="146"/>
      <c r="V961" s="146"/>
      <c r="W961" s="146"/>
      <c r="X961" s="146"/>
      <c r="Y961" s="146"/>
      <c r="Z961" s="146"/>
      <c r="AA961" s="146"/>
      <c r="AB961" s="146"/>
      <c r="AC961" s="142"/>
      <c r="AD961" s="142"/>
    </row>
    <row r="962" spans="1:30" ht="12.75" customHeight="1">
      <c r="A962" s="142"/>
      <c r="B962" s="142"/>
      <c r="C962" s="142"/>
      <c r="D962" s="142"/>
      <c r="E962" s="142"/>
      <c r="F962" s="142"/>
      <c r="G962" s="146"/>
      <c r="H962" s="146"/>
      <c r="I962" s="174"/>
      <c r="J962" s="146"/>
      <c r="K962" s="174"/>
      <c r="L962" s="175"/>
      <c r="M962" s="174"/>
      <c r="N962" s="175"/>
      <c r="O962" s="146"/>
      <c r="P962" s="146"/>
      <c r="Q962" s="146"/>
      <c r="R962" s="146"/>
      <c r="S962" s="146"/>
      <c r="T962" s="146"/>
      <c r="U962" s="146"/>
      <c r="V962" s="146"/>
      <c r="W962" s="146"/>
      <c r="X962" s="146"/>
      <c r="Y962" s="146"/>
      <c r="Z962" s="146"/>
      <c r="AA962" s="146"/>
      <c r="AB962" s="146"/>
      <c r="AC962" s="142"/>
      <c r="AD962" s="142"/>
    </row>
    <row r="963" spans="1:30" ht="12.75" customHeight="1">
      <c r="A963" s="142"/>
      <c r="B963" s="142"/>
      <c r="C963" s="142"/>
      <c r="D963" s="142"/>
      <c r="E963" s="142"/>
      <c r="F963" s="142"/>
      <c r="G963" s="146"/>
      <c r="H963" s="146"/>
      <c r="I963" s="174"/>
      <c r="J963" s="146"/>
      <c r="K963" s="174"/>
      <c r="L963" s="175"/>
      <c r="M963" s="174"/>
      <c r="N963" s="175"/>
      <c r="O963" s="146"/>
      <c r="P963" s="146"/>
      <c r="Q963" s="146"/>
      <c r="R963" s="146"/>
      <c r="S963" s="146"/>
      <c r="T963" s="146"/>
      <c r="U963" s="146"/>
      <c r="V963" s="146"/>
      <c r="W963" s="146"/>
      <c r="X963" s="146"/>
      <c r="Y963" s="146"/>
      <c r="Z963" s="146"/>
      <c r="AA963" s="146"/>
      <c r="AB963" s="146"/>
      <c r="AC963" s="142"/>
      <c r="AD963" s="142"/>
    </row>
    <row r="964" spans="1:30" ht="12.75" customHeight="1">
      <c r="A964" s="142"/>
      <c r="B964" s="142"/>
      <c r="C964" s="142"/>
      <c r="D964" s="142"/>
      <c r="E964" s="142"/>
      <c r="F964" s="142"/>
      <c r="G964" s="146"/>
      <c r="H964" s="146"/>
      <c r="I964" s="174"/>
      <c r="J964" s="146"/>
      <c r="K964" s="174"/>
      <c r="L964" s="175"/>
      <c r="M964" s="174"/>
      <c r="N964" s="175"/>
      <c r="O964" s="146"/>
      <c r="P964" s="146"/>
      <c r="Q964" s="146"/>
      <c r="R964" s="146"/>
      <c r="S964" s="146"/>
      <c r="T964" s="146"/>
      <c r="U964" s="146"/>
      <c r="V964" s="146"/>
      <c r="W964" s="146"/>
      <c r="X964" s="146"/>
      <c r="Y964" s="146"/>
      <c r="Z964" s="146"/>
      <c r="AA964" s="146"/>
      <c r="AB964" s="146"/>
      <c r="AC964" s="142"/>
      <c r="AD964" s="142"/>
    </row>
    <row r="965" spans="1:30" ht="12.75" customHeight="1">
      <c r="A965" s="142"/>
      <c r="B965" s="142"/>
      <c r="C965" s="142"/>
      <c r="D965" s="142"/>
      <c r="E965" s="142"/>
      <c r="F965" s="142"/>
      <c r="G965" s="146"/>
      <c r="H965" s="146"/>
      <c r="I965" s="174"/>
      <c r="J965" s="146"/>
      <c r="K965" s="174"/>
      <c r="L965" s="175"/>
      <c r="M965" s="174"/>
      <c r="N965" s="175"/>
      <c r="O965" s="146"/>
      <c r="P965" s="146"/>
      <c r="Q965" s="146"/>
      <c r="R965" s="146"/>
      <c r="S965" s="146"/>
      <c r="T965" s="146"/>
      <c r="U965" s="146"/>
      <c r="V965" s="146"/>
      <c r="W965" s="146"/>
      <c r="X965" s="146"/>
      <c r="Y965" s="146"/>
      <c r="Z965" s="146"/>
      <c r="AA965" s="146"/>
      <c r="AB965" s="146"/>
      <c r="AC965" s="142"/>
      <c r="AD965" s="142"/>
    </row>
    <row r="966" spans="1:30" ht="12.75" customHeight="1">
      <c r="A966" s="142"/>
      <c r="B966" s="142"/>
      <c r="C966" s="142"/>
      <c r="D966" s="142"/>
      <c r="E966" s="142"/>
      <c r="F966" s="142"/>
      <c r="G966" s="146"/>
      <c r="H966" s="146"/>
      <c r="I966" s="174"/>
      <c r="J966" s="146"/>
      <c r="K966" s="174"/>
      <c r="L966" s="175"/>
      <c r="M966" s="174"/>
      <c r="N966" s="175"/>
      <c r="O966" s="146"/>
      <c r="P966" s="146"/>
      <c r="Q966" s="146"/>
      <c r="R966" s="146"/>
      <c r="S966" s="146"/>
      <c r="T966" s="146"/>
      <c r="U966" s="146"/>
      <c r="V966" s="146"/>
      <c r="W966" s="146"/>
      <c r="X966" s="146"/>
      <c r="Y966" s="146"/>
      <c r="Z966" s="146"/>
      <c r="AA966" s="146"/>
      <c r="AB966" s="146"/>
      <c r="AC966" s="142"/>
      <c r="AD966" s="142"/>
    </row>
    <row r="967" spans="1:30" ht="12.75" customHeight="1">
      <c r="A967" s="142"/>
      <c r="B967" s="142"/>
      <c r="C967" s="142"/>
      <c r="D967" s="142"/>
      <c r="E967" s="142"/>
      <c r="F967" s="142"/>
      <c r="G967" s="146"/>
      <c r="H967" s="146"/>
      <c r="I967" s="174"/>
      <c r="J967" s="146"/>
      <c r="K967" s="174"/>
      <c r="L967" s="175"/>
      <c r="M967" s="174"/>
      <c r="N967" s="175"/>
      <c r="O967" s="146"/>
      <c r="P967" s="146"/>
      <c r="Q967" s="146"/>
      <c r="R967" s="146"/>
      <c r="S967" s="146"/>
      <c r="T967" s="146"/>
      <c r="U967" s="146"/>
      <c r="V967" s="146"/>
      <c r="W967" s="146"/>
      <c r="X967" s="146"/>
      <c r="Y967" s="146"/>
      <c r="Z967" s="146"/>
      <c r="AA967" s="146"/>
      <c r="AB967" s="146"/>
      <c r="AC967" s="142"/>
      <c r="AD967" s="142"/>
    </row>
    <row r="968" spans="1:30" ht="12.75" customHeight="1">
      <c r="A968" s="142"/>
      <c r="B968" s="142"/>
      <c r="C968" s="142"/>
      <c r="D968" s="142"/>
      <c r="E968" s="142"/>
      <c r="F968" s="142"/>
      <c r="G968" s="146"/>
      <c r="H968" s="146"/>
      <c r="I968" s="174"/>
      <c r="J968" s="146"/>
      <c r="K968" s="174"/>
      <c r="L968" s="175"/>
      <c r="M968" s="174"/>
      <c r="N968" s="175"/>
      <c r="O968" s="146"/>
      <c r="P968" s="146"/>
      <c r="Q968" s="146"/>
      <c r="R968" s="146"/>
      <c r="S968" s="146"/>
      <c r="T968" s="146"/>
      <c r="U968" s="146"/>
      <c r="V968" s="146"/>
      <c r="W968" s="146"/>
      <c r="X968" s="146"/>
      <c r="Y968" s="146"/>
      <c r="Z968" s="146"/>
      <c r="AA968" s="146"/>
      <c r="AB968" s="146"/>
      <c r="AC968" s="142"/>
      <c r="AD968" s="142"/>
    </row>
    <row r="969" spans="1:30" ht="12.75" customHeight="1">
      <c r="A969" s="142"/>
      <c r="B969" s="142"/>
      <c r="C969" s="142"/>
      <c r="D969" s="142"/>
      <c r="E969" s="142"/>
      <c r="F969" s="142"/>
      <c r="G969" s="146"/>
      <c r="H969" s="146"/>
      <c r="I969" s="174"/>
      <c r="J969" s="146"/>
      <c r="K969" s="174"/>
      <c r="L969" s="175"/>
      <c r="M969" s="174"/>
      <c r="N969" s="175"/>
      <c r="O969" s="146"/>
      <c r="P969" s="146"/>
      <c r="Q969" s="146"/>
      <c r="R969" s="146"/>
      <c r="S969" s="146"/>
      <c r="T969" s="146"/>
      <c r="U969" s="146"/>
      <c r="V969" s="146"/>
      <c r="W969" s="146"/>
      <c r="X969" s="146"/>
      <c r="Y969" s="146"/>
      <c r="Z969" s="146"/>
      <c r="AA969" s="146"/>
      <c r="AB969" s="146"/>
      <c r="AC969" s="142"/>
      <c r="AD969" s="142"/>
    </row>
    <row r="970" spans="1:30" ht="12.75" customHeight="1">
      <c r="A970" s="142"/>
      <c r="B970" s="142"/>
      <c r="C970" s="142"/>
      <c r="D970" s="142"/>
      <c r="E970" s="142"/>
      <c r="F970" s="142"/>
      <c r="G970" s="146"/>
      <c r="H970" s="146"/>
      <c r="I970" s="174"/>
      <c r="J970" s="146"/>
      <c r="K970" s="174"/>
      <c r="L970" s="175"/>
      <c r="M970" s="174"/>
      <c r="N970" s="175"/>
      <c r="O970" s="146"/>
      <c r="P970" s="146"/>
      <c r="Q970" s="146"/>
      <c r="R970" s="146"/>
      <c r="S970" s="146"/>
      <c r="T970" s="146"/>
      <c r="U970" s="146"/>
      <c r="V970" s="146"/>
      <c r="W970" s="146"/>
      <c r="X970" s="146"/>
      <c r="Y970" s="146"/>
      <c r="Z970" s="146"/>
      <c r="AA970" s="146"/>
      <c r="AB970" s="146"/>
      <c r="AC970" s="142"/>
      <c r="AD970" s="142"/>
    </row>
    <row r="971" spans="1:30" ht="12.75" customHeight="1">
      <c r="A971" s="142"/>
      <c r="B971" s="142"/>
      <c r="C971" s="142"/>
      <c r="D971" s="142"/>
      <c r="E971" s="142"/>
      <c r="F971" s="142"/>
      <c r="G971" s="146"/>
      <c r="H971" s="146"/>
      <c r="I971" s="174"/>
      <c r="J971" s="146"/>
      <c r="K971" s="174"/>
      <c r="L971" s="175"/>
      <c r="M971" s="174"/>
      <c r="N971" s="175"/>
      <c r="O971" s="146"/>
      <c r="P971" s="146"/>
      <c r="Q971" s="146"/>
      <c r="R971" s="146"/>
      <c r="S971" s="146"/>
      <c r="T971" s="146"/>
      <c r="U971" s="146"/>
      <c r="V971" s="146"/>
      <c r="W971" s="146"/>
      <c r="X971" s="146"/>
      <c r="Y971" s="146"/>
      <c r="Z971" s="146"/>
      <c r="AA971" s="146"/>
      <c r="AB971" s="146"/>
      <c r="AC971" s="142"/>
      <c r="AD971" s="142"/>
    </row>
    <row r="972" spans="1:30" ht="12.75" customHeight="1">
      <c r="A972" s="142"/>
      <c r="B972" s="142"/>
      <c r="C972" s="142"/>
      <c r="D972" s="142"/>
      <c r="E972" s="142"/>
      <c r="F972" s="142"/>
      <c r="G972" s="146"/>
      <c r="H972" s="146"/>
      <c r="I972" s="174"/>
      <c r="J972" s="146"/>
      <c r="K972" s="174"/>
      <c r="L972" s="175"/>
      <c r="M972" s="174"/>
      <c r="N972" s="175"/>
      <c r="O972" s="146"/>
      <c r="P972" s="146"/>
      <c r="Q972" s="146"/>
      <c r="R972" s="146"/>
      <c r="S972" s="146"/>
      <c r="T972" s="146"/>
      <c r="U972" s="146"/>
      <c r="V972" s="146"/>
      <c r="W972" s="146"/>
      <c r="X972" s="146"/>
      <c r="Y972" s="146"/>
      <c r="Z972" s="146"/>
      <c r="AA972" s="146"/>
      <c r="AB972" s="146"/>
      <c r="AC972" s="142"/>
      <c r="AD972" s="142"/>
    </row>
    <row r="973" spans="1:30" ht="12.75" customHeight="1">
      <c r="A973" s="142"/>
      <c r="B973" s="142"/>
      <c r="C973" s="142"/>
      <c r="D973" s="142"/>
      <c r="E973" s="142"/>
      <c r="F973" s="142"/>
      <c r="G973" s="146"/>
      <c r="H973" s="146"/>
      <c r="I973" s="174"/>
      <c r="J973" s="146"/>
      <c r="K973" s="174"/>
      <c r="L973" s="175"/>
      <c r="M973" s="174"/>
      <c r="N973" s="175"/>
      <c r="O973" s="146"/>
      <c r="P973" s="146"/>
      <c r="Q973" s="146"/>
      <c r="R973" s="146"/>
      <c r="S973" s="146"/>
      <c r="T973" s="146"/>
      <c r="U973" s="146"/>
      <c r="V973" s="146"/>
      <c r="W973" s="146"/>
      <c r="X973" s="146"/>
      <c r="Y973" s="146"/>
      <c r="Z973" s="146"/>
      <c r="AA973" s="146"/>
      <c r="AB973" s="146"/>
      <c r="AC973" s="142"/>
      <c r="AD973" s="142"/>
    </row>
    <row r="974" spans="1:30" ht="12.75" customHeight="1">
      <c r="A974" s="142"/>
      <c r="B974" s="142"/>
      <c r="C974" s="142"/>
      <c r="D974" s="142"/>
      <c r="E974" s="142"/>
      <c r="F974" s="142"/>
      <c r="G974" s="146"/>
      <c r="H974" s="146"/>
      <c r="I974" s="174"/>
      <c r="J974" s="146"/>
      <c r="K974" s="174"/>
      <c r="L974" s="175"/>
      <c r="M974" s="174"/>
      <c r="N974" s="175"/>
      <c r="O974" s="146"/>
      <c r="P974" s="146"/>
      <c r="Q974" s="146"/>
      <c r="R974" s="146"/>
      <c r="S974" s="146"/>
      <c r="T974" s="146"/>
      <c r="U974" s="146"/>
      <c r="V974" s="146"/>
      <c r="W974" s="146"/>
      <c r="X974" s="146"/>
      <c r="Y974" s="146"/>
      <c r="Z974" s="146"/>
      <c r="AA974" s="146"/>
      <c r="AB974" s="146"/>
      <c r="AC974" s="142"/>
      <c r="AD974" s="142"/>
    </row>
    <row r="975" spans="1:30" ht="12.75" customHeight="1">
      <c r="A975" s="142"/>
      <c r="B975" s="142"/>
      <c r="C975" s="142"/>
      <c r="D975" s="142"/>
      <c r="E975" s="142"/>
      <c r="F975" s="142"/>
      <c r="G975" s="146"/>
      <c r="H975" s="146"/>
      <c r="I975" s="174"/>
      <c r="J975" s="146"/>
      <c r="K975" s="174"/>
      <c r="L975" s="175"/>
      <c r="M975" s="174"/>
      <c r="N975" s="175"/>
      <c r="O975" s="146"/>
      <c r="P975" s="146"/>
      <c r="Q975" s="146"/>
      <c r="R975" s="146"/>
      <c r="S975" s="146"/>
      <c r="T975" s="146"/>
      <c r="U975" s="146"/>
      <c r="V975" s="146"/>
      <c r="W975" s="146"/>
      <c r="X975" s="146"/>
      <c r="Y975" s="146"/>
      <c r="Z975" s="146"/>
      <c r="AA975" s="146"/>
      <c r="AB975" s="146"/>
      <c r="AC975" s="142"/>
      <c r="AD975" s="142"/>
    </row>
    <row r="976" spans="1:30" ht="12.75" customHeight="1">
      <c r="A976" s="142"/>
      <c r="B976" s="142"/>
      <c r="C976" s="142"/>
      <c r="D976" s="142"/>
      <c r="E976" s="142"/>
      <c r="F976" s="142"/>
      <c r="G976" s="146"/>
      <c r="H976" s="146"/>
      <c r="I976" s="174"/>
      <c r="J976" s="146"/>
      <c r="K976" s="174"/>
      <c r="L976" s="175"/>
      <c r="M976" s="174"/>
      <c r="N976" s="175"/>
      <c r="O976" s="146"/>
      <c r="P976" s="146"/>
      <c r="Q976" s="146"/>
      <c r="R976" s="146"/>
      <c r="S976" s="146"/>
      <c r="T976" s="146"/>
      <c r="U976" s="146"/>
      <c r="V976" s="146"/>
      <c r="W976" s="146"/>
      <c r="X976" s="146"/>
      <c r="Y976" s="146"/>
      <c r="Z976" s="146"/>
      <c r="AA976" s="146"/>
      <c r="AB976" s="146"/>
      <c r="AC976" s="142"/>
      <c r="AD976" s="142"/>
    </row>
    <row r="977" spans="1:30" ht="12.75" customHeight="1">
      <c r="A977" s="142"/>
      <c r="B977" s="142"/>
      <c r="C977" s="142"/>
      <c r="D977" s="142"/>
      <c r="E977" s="142"/>
      <c r="F977" s="142"/>
      <c r="G977" s="146"/>
      <c r="H977" s="146"/>
      <c r="I977" s="174"/>
      <c r="J977" s="146"/>
      <c r="K977" s="174"/>
      <c r="L977" s="175"/>
      <c r="M977" s="174"/>
      <c r="N977" s="175"/>
      <c r="O977" s="146"/>
      <c r="P977" s="146"/>
      <c r="Q977" s="146"/>
      <c r="R977" s="146"/>
      <c r="S977" s="146"/>
      <c r="T977" s="146"/>
      <c r="U977" s="146"/>
      <c r="V977" s="146"/>
      <c r="W977" s="146"/>
      <c r="X977" s="146"/>
      <c r="Y977" s="146"/>
      <c r="Z977" s="146"/>
      <c r="AA977" s="146"/>
      <c r="AB977" s="146"/>
      <c r="AC977" s="142"/>
      <c r="AD977" s="142"/>
    </row>
    <row r="978" spans="1:30" ht="12.75" customHeight="1">
      <c r="A978" s="142"/>
      <c r="B978" s="142"/>
      <c r="C978" s="142"/>
      <c r="D978" s="142"/>
      <c r="E978" s="142"/>
      <c r="F978" s="142"/>
      <c r="G978" s="146"/>
      <c r="H978" s="146"/>
      <c r="I978" s="174"/>
      <c r="J978" s="146"/>
      <c r="K978" s="174"/>
      <c r="L978" s="175"/>
      <c r="M978" s="174"/>
      <c r="N978" s="175"/>
      <c r="O978" s="146"/>
      <c r="P978" s="146"/>
      <c r="Q978" s="146"/>
      <c r="R978" s="146"/>
      <c r="S978" s="146"/>
      <c r="T978" s="146"/>
      <c r="U978" s="146"/>
      <c r="V978" s="146"/>
      <c r="W978" s="146"/>
      <c r="X978" s="146"/>
      <c r="Y978" s="146"/>
      <c r="Z978" s="146"/>
      <c r="AA978" s="146"/>
      <c r="AB978" s="146"/>
      <c r="AC978" s="142"/>
      <c r="AD978" s="142"/>
    </row>
    <row r="979" spans="1:30" ht="12.75" customHeight="1">
      <c r="A979" s="142"/>
      <c r="B979" s="142"/>
      <c r="C979" s="142"/>
      <c r="D979" s="142"/>
      <c r="E979" s="142"/>
      <c r="F979" s="142"/>
      <c r="G979" s="146"/>
      <c r="H979" s="146"/>
      <c r="I979" s="174"/>
      <c r="J979" s="146"/>
      <c r="K979" s="174"/>
      <c r="L979" s="175"/>
      <c r="M979" s="174"/>
      <c r="N979" s="175"/>
      <c r="O979" s="146"/>
      <c r="P979" s="146"/>
      <c r="Q979" s="146"/>
      <c r="R979" s="146"/>
      <c r="S979" s="146"/>
      <c r="T979" s="146"/>
      <c r="U979" s="146"/>
      <c r="V979" s="146"/>
      <c r="W979" s="146"/>
      <c r="X979" s="146"/>
      <c r="Y979" s="146"/>
      <c r="Z979" s="146"/>
      <c r="AA979" s="146"/>
      <c r="AB979" s="146"/>
      <c r="AC979" s="142"/>
      <c r="AD979" s="142"/>
    </row>
    <row r="980" spans="1:30" ht="12.75" customHeight="1">
      <c r="A980" s="142"/>
      <c r="B980" s="142"/>
      <c r="C980" s="142"/>
      <c r="D980" s="142"/>
      <c r="E980" s="142"/>
      <c r="F980" s="142"/>
      <c r="G980" s="146"/>
      <c r="H980" s="146"/>
      <c r="I980" s="174"/>
      <c r="J980" s="146"/>
      <c r="K980" s="174"/>
      <c r="L980" s="175"/>
      <c r="M980" s="174"/>
      <c r="N980" s="175"/>
      <c r="O980" s="146"/>
      <c r="P980" s="146"/>
      <c r="Q980" s="146"/>
      <c r="R980" s="146"/>
      <c r="S980" s="146"/>
      <c r="T980" s="146"/>
      <c r="U980" s="146"/>
      <c r="V980" s="146"/>
      <c r="W980" s="146"/>
      <c r="X980" s="146"/>
      <c r="Y980" s="146"/>
      <c r="Z980" s="146"/>
      <c r="AA980" s="146"/>
      <c r="AB980" s="146"/>
      <c r="AC980" s="142"/>
      <c r="AD980" s="142"/>
    </row>
    <row r="981" spans="1:30" ht="12.75" customHeight="1">
      <c r="A981" s="142"/>
      <c r="B981" s="142"/>
      <c r="C981" s="142"/>
      <c r="D981" s="142"/>
      <c r="E981" s="142"/>
      <c r="F981" s="142"/>
      <c r="G981" s="146"/>
      <c r="H981" s="146"/>
      <c r="I981" s="174"/>
      <c r="J981" s="146"/>
      <c r="K981" s="174"/>
      <c r="L981" s="175"/>
      <c r="M981" s="174"/>
      <c r="N981" s="175"/>
      <c r="O981" s="146"/>
      <c r="P981" s="146"/>
      <c r="Q981" s="146"/>
      <c r="R981" s="146"/>
      <c r="S981" s="146"/>
      <c r="T981" s="146"/>
      <c r="U981" s="146"/>
      <c r="V981" s="146"/>
      <c r="W981" s="146"/>
      <c r="X981" s="146"/>
      <c r="Y981" s="146"/>
      <c r="Z981" s="146"/>
      <c r="AA981" s="146"/>
      <c r="AB981" s="146"/>
      <c r="AC981" s="142"/>
      <c r="AD981" s="142"/>
    </row>
    <row r="982" spans="1:30" ht="12.75" customHeight="1">
      <c r="A982" s="142"/>
      <c r="B982" s="142"/>
      <c r="C982" s="142"/>
      <c r="D982" s="142"/>
      <c r="E982" s="142"/>
      <c r="F982" s="142"/>
      <c r="G982" s="146"/>
      <c r="H982" s="146"/>
      <c r="I982" s="174"/>
      <c r="J982" s="146"/>
      <c r="K982" s="174"/>
      <c r="L982" s="175"/>
      <c r="M982" s="174"/>
      <c r="N982" s="175"/>
      <c r="O982" s="146"/>
      <c r="P982" s="146"/>
      <c r="Q982" s="146"/>
      <c r="R982" s="146"/>
      <c r="S982" s="146"/>
      <c r="T982" s="146"/>
      <c r="U982" s="146"/>
      <c r="V982" s="146"/>
      <c r="W982" s="146"/>
      <c r="X982" s="146"/>
      <c r="Y982" s="146"/>
      <c r="Z982" s="146"/>
      <c r="AA982" s="146"/>
      <c r="AB982" s="146"/>
      <c r="AC982" s="142"/>
      <c r="AD982" s="142"/>
    </row>
    <row r="983" spans="1:30" ht="12.75" customHeight="1">
      <c r="A983" s="142"/>
      <c r="B983" s="142"/>
      <c r="C983" s="142"/>
      <c r="D983" s="142"/>
      <c r="E983" s="142"/>
      <c r="F983" s="142"/>
      <c r="G983" s="146"/>
      <c r="H983" s="146"/>
      <c r="I983" s="174"/>
      <c r="J983" s="146"/>
      <c r="K983" s="174"/>
      <c r="L983" s="175"/>
      <c r="M983" s="174"/>
      <c r="N983" s="175"/>
      <c r="O983" s="146"/>
      <c r="P983" s="146"/>
      <c r="Q983" s="146"/>
      <c r="R983" s="146"/>
      <c r="S983" s="146"/>
      <c r="T983" s="146"/>
      <c r="U983" s="146"/>
      <c r="V983" s="146"/>
      <c r="W983" s="146"/>
      <c r="X983" s="146"/>
      <c r="Y983" s="146"/>
      <c r="Z983" s="146"/>
      <c r="AA983" s="146"/>
      <c r="AB983" s="146"/>
      <c r="AC983" s="142"/>
      <c r="AD983" s="142"/>
    </row>
    <row r="984" spans="1:30" ht="12.75" customHeight="1">
      <c r="A984" s="142"/>
      <c r="B984" s="142"/>
      <c r="C984" s="142"/>
      <c r="D984" s="142"/>
      <c r="E984" s="142"/>
      <c r="F984" s="142"/>
      <c r="G984" s="146"/>
      <c r="H984" s="146"/>
      <c r="I984" s="174"/>
      <c r="J984" s="146"/>
      <c r="K984" s="174"/>
      <c r="L984" s="175"/>
      <c r="M984" s="174"/>
      <c r="N984" s="175"/>
      <c r="O984" s="146"/>
      <c r="P984" s="146"/>
      <c r="Q984" s="146"/>
      <c r="R984" s="146"/>
      <c r="S984" s="146"/>
      <c r="T984" s="146"/>
      <c r="U984" s="146"/>
      <c r="V984" s="146"/>
      <c r="W984" s="146"/>
      <c r="X984" s="146"/>
      <c r="Y984" s="146"/>
      <c r="Z984" s="146"/>
      <c r="AA984" s="146"/>
      <c r="AB984" s="146"/>
      <c r="AC984" s="142"/>
      <c r="AD984" s="142"/>
    </row>
    <row r="985" spans="1:30" ht="12.75" customHeight="1">
      <c r="A985" s="142"/>
      <c r="B985" s="142"/>
      <c r="C985" s="142"/>
      <c r="D985" s="142"/>
      <c r="E985" s="142"/>
      <c r="F985" s="142"/>
      <c r="G985" s="146"/>
      <c r="H985" s="146"/>
      <c r="I985" s="174"/>
      <c r="J985" s="146"/>
      <c r="K985" s="174"/>
      <c r="L985" s="175"/>
      <c r="M985" s="174"/>
      <c r="N985" s="175"/>
      <c r="O985" s="146"/>
      <c r="P985" s="146"/>
      <c r="Q985" s="146"/>
      <c r="R985" s="146"/>
      <c r="S985" s="146"/>
      <c r="T985" s="146"/>
      <c r="U985" s="146"/>
      <c r="V985" s="146"/>
      <c r="W985" s="146"/>
      <c r="X985" s="146"/>
      <c r="Y985" s="146"/>
      <c r="Z985" s="146"/>
      <c r="AA985" s="146"/>
      <c r="AB985" s="146"/>
      <c r="AC985" s="142"/>
      <c r="AD985" s="142"/>
    </row>
    <row r="986" spans="1:30" ht="12.75" customHeight="1">
      <c r="A986" s="142"/>
      <c r="B986" s="142"/>
      <c r="C986" s="142"/>
      <c r="D986" s="142"/>
      <c r="E986" s="142"/>
      <c r="F986" s="142"/>
      <c r="G986" s="146"/>
      <c r="H986" s="146"/>
      <c r="I986" s="174"/>
      <c r="J986" s="146"/>
      <c r="K986" s="174"/>
      <c r="L986" s="175"/>
      <c r="M986" s="174"/>
      <c r="N986" s="175"/>
      <c r="O986" s="146"/>
      <c r="P986" s="146"/>
      <c r="Q986" s="146"/>
      <c r="R986" s="146"/>
      <c r="S986" s="146"/>
      <c r="T986" s="146"/>
      <c r="U986" s="146"/>
      <c r="V986" s="146"/>
      <c r="W986" s="146"/>
      <c r="X986" s="146"/>
      <c r="Y986" s="146"/>
      <c r="Z986" s="146"/>
      <c r="AA986" s="146"/>
      <c r="AB986" s="146"/>
      <c r="AC986" s="142"/>
      <c r="AD986" s="142"/>
    </row>
    <row r="987" spans="1:30" ht="12.75" customHeight="1">
      <c r="A987" s="142"/>
      <c r="B987" s="142"/>
      <c r="C987" s="142"/>
      <c r="D987" s="142"/>
      <c r="E987" s="142"/>
      <c r="F987" s="142"/>
      <c r="G987" s="146"/>
      <c r="H987" s="146"/>
      <c r="I987" s="174"/>
      <c r="J987" s="146"/>
      <c r="K987" s="174"/>
      <c r="L987" s="175"/>
      <c r="M987" s="174"/>
      <c r="N987" s="175"/>
      <c r="O987" s="146"/>
      <c r="P987" s="146"/>
      <c r="Q987" s="146"/>
      <c r="R987" s="146"/>
      <c r="S987" s="146"/>
      <c r="T987" s="146"/>
      <c r="U987" s="146"/>
      <c r="V987" s="146"/>
      <c r="W987" s="146"/>
      <c r="X987" s="146"/>
      <c r="Y987" s="146"/>
      <c r="Z987" s="146"/>
      <c r="AA987" s="146"/>
      <c r="AB987" s="146"/>
      <c r="AC987" s="142"/>
      <c r="AD987" s="142"/>
    </row>
    <row r="988" spans="1:30" ht="12.75" customHeight="1">
      <c r="A988" s="142"/>
      <c r="B988" s="142"/>
      <c r="C988" s="142"/>
      <c r="D988" s="142"/>
      <c r="E988" s="142"/>
      <c r="F988" s="142"/>
      <c r="G988" s="146"/>
      <c r="H988" s="146"/>
      <c r="I988" s="174"/>
      <c r="J988" s="146"/>
      <c r="K988" s="174"/>
      <c r="L988" s="175"/>
      <c r="M988" s="174"/>
      <c r="N988" s="175"/>
      <c r="O988" s="146"/>
      <c r="P988" s="146"/>
      <c r="Q988" s="146"/>
      <c r="R988" s="146"/>
      <c r="S988" s="146"/>
      <c r="T988" s="146"/>
      <c r="U988" s="146"/>
      <c r="V988" s="146"/>
      <c r="W988" s="146"/>
      <c r="X988" s="146"/>
      <c r="Y988" s="146"/>
      <c r="Z988" s="146"/>
      <c r="AA988" s="146"/>
      <c r="AB988" s="146"/>
      <c r="AC988" s="142"/>
      <c r="AD988" s="142"/>
    </row>
    <row r="989" spans="1:30" ht="12.75" customHeight="1">
      <c r="A989" s="142"/>
      <c r="B989" s="142"/>
      <c r="C989" s="142"/>
      <c r="D989" s="142"/>
      <c r="E989" s="142"/>
      <c r="F989" s="142"/>
      <c r="G989" s="146"/>
      <c r="H989" s="146"/>
      <c r="I989" s="174"/>
      <c r="J989" s="146"/>
      <c r="K989" s="174"/>
      <c r="L989" s="175"/>
      <c r="M989" s="174"/>
      <c r="N989" s="175"/>
      <c r="O989" s="146"/>
      <c r="P989" s="146"/>
      <c r="Q989" s="146"/>
      <c r="R989" s="146"/>
      <c r="S989" s="146"/>
      <c r="T989" s="146"/>
      <c r="U989" s="146"/>
      <c r="V989" s="146"/>
      <c r="W989" s="146"/>
      <c r="X989" s="146"/>
      <c r="Y989" s="146"/>
      <c r="Z989" s="146"/>
      <c r="AA989" s="146"/>
      <c r="AB989" s="146"/>
      <c r="AC989" s="142"/>
      <c r="AD989" s="142"/>
    </row>
    <row r="990" spans="1:30" ht="12.75" customHeight="1">
      <c r="A990" s="142"/>
      <c r="B990" s="142"/>
      <c r="C990" s="142"/>
      <c r="D990" s="142"/>
      <c r="E990" s="142"/>
      <c r="F990" s="142"/>
      <c r="G990" s="146"/>
      <c r="H990" s="146"/>
      <c r="I990" s="174"/>
      <c r="J990" s="146"/>
      <c r="K990" s="174"/>
      <c r="L990" s="175"/>
      <c r="M990" s="174"/>
      <c r="N990" s="175"/>
      <c r="O990" s="146"/>
      <c r="P990" s="146"/>
      <c r="Q990" s="146"/>
      <c r="R990" s="146"/>
      <c r="S990" s="146"/>
      <c r="T990" s="146"/>
      <c r="U990" s="146"/>
      <c r="V990" s="146"/>
      <c r="W990" s="146"/>
      <c r="X990" s="146"/>
      <c r="Y990" s="146"/>
      <c r="Z990" s="146"/>
      <c r="AA990" s="146"/>
      <c r="AB990" s="146"/>
      <c r="AC990" s="142"/>
      <c r="AD990" s="142"/>
    </row>
    <row r="991" spans="1:30" ht="12.75" customHeight="1">
      <c r="A991" s="142"/>
      <c r="B991" s="142"/>
      <c r="C991" s="142"/>
      <c r="D991" s="142"/>
      <c r="F991" s="142"/>
      <c r="G991" s="146"/>
      <c r="H991" s="146"/>
      <c r="I991" s="174"/>
      <c r="J991" s="146"/>
      <c r="K991" s="174"/>
      <c r="L991" s="175"/>
      <c r="M991" s="174"/>
      <c r="N991" s="175"/>
      <c r="O991" s="146"/>
      <c r="P991" s="146"/>
      <c r="Q991" s="146"/>
      <c r="R991" s="146"/>
      <c r="S991" s="146"/>
      <c r="T991" s="146"/>
      <c r="U991" s="146"/>
      <c r="V991" s="146"/>
      <c r="W991" s="146"/>
      <c r="X991" s="146"/>
      <c r="Y991" s="146"/>
      <c r="Z991" s="146"/>
      <c r="AA991" s="146"/>
      <c r="AB991" s="146"/>
      <c r="AC991" s="142"/>
      <c r="AD991" s="142"/>
    </row>
  </sheetData>
  <mergeCells count="16">
    <mergeCell ref="A1:I1"/>
    <mergeCell ref="A2:I2"/>
    <mergeCell ref="X1:AF1"/>
    <mergeCell ref="X2:AF2"/>
    <mergeCell ref="E8:F8"/>
    <mergeCell ref="G8:H8"/>
    <mergeCell ref="I8:J8"/>
    <mergeCell ref="K8:L8"/>
    <mergeCell ref="M8:N8"/>
    <mergeCell ref="Y8:Z8"/>
    <mergeCell ref="AA8:AB8"/>
    <mergeCell ref="O8:P8"/>
    <mergeCell ref="Q8:R8"/>
    <mergeCell ref="S8:T8"/>
    <mergeCell ref="U8:V8"/>
    <mergeCell ref="W8:X8"/>
  </mergeCells>
  <pageMargins left="0.51181102362204722" right="0.51181102362204722" top="0.78740157480314965" bottom="0.78740157480314965" header="0.31496062992125984" footer="0.31496062992125984"/>
  <pageSetup paperSize="9" scale="75" orientation="landscape" r:id="rId1"/>
  <headerFooter>
    <oddHeader>&amp;F</oddHeader>
  </headerFooter>
  <colBreaks count="1" manualBreakCount="1">
    <brk id="16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997"/>
  <sheetViews>
    <sheetView view="pageBreakPreview" topLeftCell="A13" zoomScale="130" zoomScaleNormal="100" zoomScaleSheetLayoutView="130" workbookViewId="0">
      <selection activeCell="B31" sqref="B31"/>
    </sheetView>
  </sheetViews>
  <sheetFormatPr defaultColWidth="17.28515625" defaultRowHeight="15" customHeight="1"/>
  <cols>
    <col min="1" max="1" width="8.7109375" customWidth="1"/>
    <col min="2" max="2" width="72.85546875" customWidth="1"/>
    <col min="3" max="3" width="9.42578125" customWidth="1"/>
    <col min="4" max="4" width="8.7109375" customWidth="1"/>
    <col min="5" max="5" width="9.28515625" customWidth="1"/>
    <col min="6" max="25" width="8.7109375" customWidth="1"/>
  </cols>
  <sheetData>
    <row r="1" spans="1:10" ht="16.5" customHeight="1">
      <c r="A1" s="64"/>
      <c r="B1" s="65"/>
      <c r="C1" s="66"/>
      <c r="D1" s="67"/>
      <c r="E1" s="63"/>
      <c r="F1" s="63"/>
      <c r="G1" s="63"/>
      <c r="H1" s="63"/>
      <c r="I1" s="63"/>
      <c r="J1" s="63"/>
    </row>
    <row r="2" spans="1:10" ht="15.75" customHeight="1">
      <c r="A2" s="68"/>
      <c r="B2" s="69"/>
      <c r="C2" s="70"/>
      <c r="D2" s="71"/>
      <c r="E2" s="71"/>
      <c r="F2" s="71"/>
      <c r="G2" s="71"/>
      <c r="H2" s="71"/>
      <c r="I2" s="92"/>
      <c r="J2" s="63"/>
    </row>
    <row r="3" spans="1:10" ht="31.5" customHeight="1">
      <c r="A3" s="68"/>
      <c r="B3" s="253"/>
      <c r="C3" s="254"/>
    </row>
    <row r="4" spans="1:10" ht="12.75" customHeight="1">
      <c r="A4" s="68"/>
      <c r="B4" s="255"/>
      <c r="C4" s="256"/>
    </row>
    <row r="5" spans="1:10" ht="12.75" customHeight="1">
      <c r="A5" s="68"/>
      <c r="B5" s="257"/>
      <c r="C5" s="256"/>
    </row>
    <row r="6" spans="1:10" ht="13.5" customHeight="1">
      <c r="A6" s="67"/>
      <c r="B6" s="73"/>
      <c r="C6" s="74"/>
    </row>
    <row r="7" spans="1:10" ht="12.75" customHeight="1">
      <c r="A7" s="260" t="s">
        <v>7493</v>
      </c>
      <c r="B7" s="261"/>
      <c r="C7" s="262"/>
    </row>
    <row r="8" spans="1:10" ht="13.5" customHeight="1">
      <c r="A8" s="263"/>
      <c r="B8" s="264"/>
      <c r="C8" s="265"/>
    </row>
    <row r="9" spans="1:10" ht="17.25" customHeight="1">
      <c r="A9" s="67"/>
      <c r="B9" s="63"/>
      <c r="C9" s="72"/>
    </row>
    <row r="10" spans="1:10" ht="15.75" customHeight="1">
      <c r="A10" s="266" t="str">
        <f>'Orcamento-PMA'!B3</f>
        <v>Muro de Arrimo em Concreto Armado</v>
      </c>
      <c r="B10" s="261"/>
      <c r="C10" s="262"/>
      <c r="D10" s="75"/>
    </row>
    <row r="11" spans="1:10" ht="16.5" customHeight="1">
      <c r="A11" s="263"/>
      <c r="B11" s="264"/>
      <c r="C11" s="265"/>
      <c r="D11" s="75"/>
    </row>
    <row r="12" spans="1:10" ht="13.5" customHeight="1">
      <c r="A12" s="67"/>
      <c r="B12" s="63"/>
      <c r="C12" s="72"/>
    </row>
    <row r="13" spans="1:10" ht="12.75" customHeight="1">
      <c r="A13" s="267" t="s">
        <v>7494</v>
      </c>
      <c r="B13" s="261"/>
      <c r="C13" s="262"/>
    </row>
    <row r="14" spans="1:10" ht="13.5" customHeight="1">
      <c r="A14" s="263"/>
      <c r="B14" s="264"/>
      <c r="C14" s="265"/>
    </row>
    <row r="15" spans="1:10" ht="13.5" customHeight="1">
      <c r="A15" s="76"/>
      <c r="B15" s="63"/>
      <c r="C15" s="72"/>
    </row>
    <row r="16" spans="1:10" ht="13.5" customHeight="1">
      <c r="A16" s="258" t="s">
        <v>7495</v>
      </c>
      <c r="B16" s="259"/>
      <c r="C16" s="77" t="s">
        <v>7496</v>
      </c>
    </row>
    <row r="17" spans="1:5" ht="12.75" customHeight="1">
      <c r="A17" s="78" t="s">
        <v>7497</v>
      </c>
      <c r="B17" s="79" t="s">
        <v>7498</v>
      </c>
      <c r="C17" s="80">
        <v>3.7999999999999999E-2</v>
      </c>
      <c r="E17" s="81"/>
    </row>
    <row r="18" spans="1:5" ht="12.75" customHeight="1">
      <c r="A18" s="78" t="s">
        <v>7499</v>
      </c>
      <c r="B18" s="79" t="s">
        <v>7500</v>
      </c>
      <c r="C18" s="80">
        <v>0.01</v>
      </c>
      <c r="E18" s="81"/>
    </row>
    <row r="19" spans="1:5" ht="12.75" customHeight="1">
      <c r="A19" s="78" t="s">
        <v>7501</v>
      </c>
      <c r="B19" s="79" t="s">
        <v>7502</v>
      </c>
      <c r="C19" s="80">
        <v>1.38E-2</v>
      </c>
      <c r="E19" s="81"/>
    </row>
    <row r="20" spans="1:5" ht="12.75" customHeight="1">
      <c r="A20" s="78" t="s">
        <v>7503</v>
      </c>
      <c r="B20" s="79" t="s">
        <v>7504</v>
      </c>
      <c r="C20" s="80">
        <v>0.13170000000000001</v>
      </c>
      <c r="E20" s="81"/>
    </row>
    <row r="21" spans="1:5" ht="12.75" customHeight="1">
      <c r="A21" s="78" t="s">
        <v>7505</v>
      </c>
      <c r="B21" s="79" t="s">
        <v>7506</v>
      </c>
      <c r="C21" s="80">
        <f>6.64%+1.13%</f>
        <v>7.7700000000000005E-2</v>
      </c>
      <c r="E21" s="81"/>
    </row>
    <row r="22" spans="1:5" ht="15.75" customHeight="1">
      <c r="A22" s="82"/>
      <c r="B22" s="83"/>
      <c r="C22" s="84"/>
    </row>
    <row r="23" spans="1:5" ht="15.75" customHeight="1">
      <c r="A23" s="85"/>
      <c r="B23" s="63"/>
      <c r="C23" s="86"/>
    </row>
    <row r="24" spans="1:5" ht="12.75" customHeight="1">
      <c r="A24" s="76"/>
      <c r="B24" s="63"/>
      <c r="C24" s="72"/>
    </row>
    <row r="25" spans="1:5" ht="13.5" customHeight="1">
      <c r="A25" s="67"/>
      <c r="B25" s="63"/>
      <c r="C25" s="72"/>
    </row>
    <row r="26" spans="1:5" ht="17.25" customHeight="1" thickTop="1" thickBot="1">
      <c r="A26" s="87" t="s">
        <v>7507</v>
      </c>
      <c r="B26" s="88" t="s">
        <v>7508</v>
      </c>
      <c r="C26" s="89">
        <f>((((1+$C$17/100)*(1+$C$18/100)*(1+$C$19/100)*(1+$C$21/100))/(1-($C$20/100)))-1)*100</f>
        <v>0.27161616971977942</v>
      </c>
      <c r="D26" s="90"/>
      <c r="E26" s="91"/>
    </row>
    <row r="27" spans="1:5" ht="13.5" customHeight="1" thickTop="1">
      <c r="A27" s="220"/>
      <c r="B27" s="221"/>
      <c r="C27" s="221"/>
    </row>
    <row r="28" spans="1:5" ht="12.75" customHeight="1">
      <c r="A28" s="222"/>
      <c r="B28" s="223"/>
      <c r="C28" s="223"/>
    </row>
    <row r="29" spans="1:5" ht="12.75" customHeight="1">
      <c r="A29" s="222"/>
      <c r="B29" s="223"/>
      <c r="C29" s="223"/>
      <c r="D29" s="219"/>
      <c r="E29" s="219"/>
    </row>
    <row r="30" spans="1:5" ht="12.75" customHeight="1">
      <c r="A30" s="222"/>
      <c r="B30" s="223"/>
      <c r="C30" s="223"/>
      <c r="D30" s="219"/>
      <c r="E30" s="219"/>
    </row>
    <row r="31" spans="1:5" ht="12.75" customHeight="1">
      <c r="A31" s="222"/>
      <c r="B31" s="223"/>
      <c r="C31" s="223"/>
      <c r="D31" s="219"/>
      <c r="E31" s="219"/>
    </row>
    <row r="32" spans="1:5" ht="12.75" customHeight="1">
      <c r="A32" s="222"/>
      <c r="B32" s="223"/>
      <c r="C32" s="223"/>
      <c r="D32" s="219"/>
      <c r="E32" s="219"/>
    </row>
    <row r="33" spans="1:5" ht="12.75" customHeight="1">
      <c r="A33" s="222"/>
      <c r="B33" s="223"/>
      <c r="C33" s="223"/>
      <c r="D33" s="219"/>
      <c r="E33" s="219"/>
    </row>
    <row r="34" spans="1:5" ht="12.75" customHeight="1">
      <c r="A34" s="222"/>
      <c r="B34" s="223"/>
      <c r="C34" s="223"/>
    </row>
    <row r="35" spans="1:5" ht="13.5" customHeight="1" thickBot="1">
      <c r="A35" s="224"/>
      <c r="B35" s="225"/>
      <c r="C35" s="225"/>
    </row>
    <row r="36" spans="1:5" ht="13.5" customHeight="1" thickTop="1">
      <c r="B36" s="63"/>
      <c r="C36" s="63"/>
    </row>
    <row r="37" spans="1:5" ht="12.75" customHeight="1">
      <c r="B37" s="63"/>
      <c r="C37" s="63"/>
    </row>
    <row r="38" spans="1:5" ht="12.75" customHeight="1">
      <c r="B38" s="63"/>
      <c r="C38" s="63"/>
    </row>
    <row r="39" spans="1:5" ht="12.75" customHeight="1">
      <c r="B39" s="63"/>
      <c r="C39" s="63"/>
    </row>
    <row r="40" spans="1:5" ht="12.75" customHeight="1">
      <c r="B40" s="63"/>
      <c r="C40" s="63"/>
    </row>
    <row r="41" spans="1:5" ht="12.75" customHeight="1">
      <c r="B41" s="63"/>
      <c r="C41" s="63"/>
    </row>
    <row r="42" spans="1:5" ht="12.75" customHeight="1">
      <c r="B42" s="63"/>
      <c r="C42" s="63"/>
    </row>
    <row r="43" spans="1:5" ht="12.75" customHeight="1">
      <c r="B43" s="63"/>
      <c r="C43" s="63"/>
    </row>
    <row r="44" spans="1:5" ht="12.75" customHeight="1">
      <c r="B44" s="63"/>
      <c r="C44" s="63"/>
    </row>
    <row r="45" spans="1:5" ht="12.75" customHeight="1">
      <c r="B45" s="63"/>
      <c r="C45" s="63"/>
    </row>
    <row r="46" spans="1:5" ht="12.75" customHeight="1">
      <c r="B46" s="63"/>
      <c r="C46" s="63"/>
    </row>
    <row r="47" spans="1:5" ht="12.75" customHeight="1">
      <c r="B47" s="63"/>
      <c r="C47" s="63"/>
    </row>
    <row r="48" spans="1:5" ht="12.75" customHeight="1">
      <c r="B48" s="63"/>
      <c r="C48" s="63"/>
    </row>
    <row r="49" spans="2:3" ht="12.75" customHeight="1">
      <c r="B49" s="63"/>
      <c r="C49" s="63"/>
    </row>
    <row r="50" spans="2:3" ht="12.75" customHeight="1">
      <c r="B50" s="63"/>
      <c r="C50" s="63"/>
    </row>
    <row r="51" spans="2:3" ht="12.75" customHeight="1">
      <c r="B51" s="63"/>
      <c r="C51" s="63"/>
    </row>
    <row r="52" spans="2:3" ht="12.75" customHeight="1">
      <c r="B52" s="63"/>
      <c r="C52" s="63"/>
    </row>
    <row r="53" spans="2:3" ht="12.75" customHeight="1">
      <c r="B53" s="63"/>
      <c r="C53" s="63"/>
    </row>
    <row r="54" spans="2:3" ht="12.75" customHeight="1">
      <c r="B54" s="63"/>
      <c r="C54" s="63"/>
    </row>
    <row r="55" spans="2:3" ht="12.75" customHeight="1">
      <c r="B55" s="63"/>
      <c r="C55" s="63"/>
    </row>
    <row r="56" spans="2:3" ht="12.75" customHeight="1">
      <c r="B56" s="63"/>
      <c r="C56" s="63"/>
    </row>
    <row r="57" spans="2:3" ht="12.75" customHeight="1">
      <c r="B57" s="63"/>
      <c r="C57" s="63"/>
    </row>
    <row r="58" spans="2:3" ht="12.75" customHeight="1">
      <c r="B58" s="63"/>
      <c r="C58" s="63"/>
    </row>
    <row r="59" spans="2:3" ht="12.75" customHeight="1">
      <c r="B59" s="63"/>
      <c r="C59" s="63"/>
    </row>
    <row r="60" spans="2:3" ht="12.75" customHeight="1">
      <c r="B60" s="63"/>
      <c r="C60" s="63"/>
    </row>
    <row r="61" spans="2:3" ht="12.75" customHeight="1">
      <c r="B61" s="63"/>
      <c r="C61" s="63"/>
    </row>
    <row r="62" spans="2:3" ht="12.75" customHeight="1">
      <c r="B62" s="63"/>
      <c r="C62" s="63"/>
    </row>
    <row r="63" spans="2:3" ht="12.75" customHeight="1">
      <c r="B63" s="63"/>
      <c r="C63" s="63"/>
    </row>
    <row r="64" spans="2:3" ht="12.75" customHeight="1">
      <c r="B64" s="63"/>
      <c r="C64" s="63"/>
    </row>
    <row r="65" spans="2:3" ht="12.75" customHeight="1">
      <c r="B65" s="63"/>
      <c r="C65" s="63"/>
    </row>
    <row r="66" spans="2:3" ht="12.75" customHeight="1">
      <c r="B66" s="63"/>
      <c r="C66" s="63"/>
    </row>
    <row r="67" spans="2:3" ht="12.75" customHeight="1">
      <c r="B67" s="63"/>
      <c r="C67" s="63"/>
    </row>
    <row r="68" spans="2:3" ht="12.75" customHeight="1">
      <c r="B68" s="63"/>
      <c r="C68" s="63"/>
    </row>
    <row r="69" spans="2:3" ht="12.75" customHeight="1">
      <c r="B69" s="63"/>
      <c r="C69" s="63"/>
    </row>
    <row r="70" spans="2:3" ht="12.75" customHeight="1">
      <c r="B70" s="63"/>
      <c r="C70" s="63"/>
    </row>
    <row r="71" spans="2:3" ht="12.75" customHeight="1">
      <c r="B71" s="63"/>
      <c r="C71" s="63"/>
    </row>
    <row r="72" spans="2:3" ht="12.75" customHeight="1">
      <c r="B72" s="63"/>
      <c r="C72" s="63"/>
    </row>
    <row r="73" spans="2:3" ht="12.75" customHeight="1">
      <c r="B73" s="63"/>
      <c r="C73" s="63"/>
    </row>
    <row r="74" spans="2:3" ht="12.75" customHeight="1">
      <c r="B74" s="63"/>
      <c r="C74" s="63"/>
    </row>
    <row r="75" spans="2:3" ht="12.75" customHeight="1">
      <c r="B75" s="63"/>
      <c r="C75" s="63"/>
    </row>
    <row r="76" spans="2:3" ht="12.75" customHeight="1">
      <c r="B76" s="63"/>
      <c r="C76" s="63"/>
    </row>
    <row r="77" spans="2:3" ht="12.75" customHeight="1">
      <c r="B77" s="63"/>
      <c r="C77" s="63"/>
    </row>
    <row r="78" spans="2:3" ht="12.75" customHeight="1">
      <c r="B78" s="63"/>
      <c r="C78" s="63"/>
    </row>
    <row r="79" spans="2:3" ht="12.75" customHeight="1">
      <c r="B79" s="63"/>
      <c r="C79" s="63"/>
    </row>
    <row r="80" spans="2:3" ht="12.75" customHeight="1">
      <c r="B80" s="63"/>
      <c r="C80" s="63"/>
    </row>
    <row r="81" spans="2:3" ht="12.75" customHeight="1">
      <c r="B81" s="63"/>
      <c r="C81" s="63"/>
    </row>
    <row r="82" spans="2:3" ht="12.75" customHeight="1">
      <c r="B82" s="63"/>
      <c r="C82" s="63"/>
    </row>
    <row r="83" spans="2:3" ht="12.75" customHeight="1">
      <c r="B83" s="63"/>
      <c r="C83" s="63"/>
    </row>
    <row r="84" spans="2:3" ht="12.75" customHeight="1">
      <c r="B84" s="63"/>
      <c r="C84" s="63"/>
    </row>
    <row r="85" spans="2:3" ht="12.75" customHeight="1">
      <c r="B85" s="63"/>
      <c r="C85" s="63"/>
    </row>
    <row r="86" spans="2:3" ht="12.75" customHeight="1">
      <c r="B86" s="63"/>
      <c r="C86" s="63"/>
    </row>
    <row r="87" spans="2:3" ht="12.75" customHeight="1">
      <c r="B87" s="63"/>
      <c r="C87" s="63"/>
    </row>
    <row r="88" spans="2:3" ht="12.75" customHeight="1">
      <c r="B88" s="63"/>
      <c r="C88" s="63"/>
    </row>
    <row r="89" spans="2:3" ht="12.75" customHeight="1">
      <c r="B89" s="63"/>
      <c r="C89" s="63"/>
    </row>
    <row r="90" spans="2:3" ht="12.75" customHeight="1">
      <c r="B90" s="63"/>
      <c r="C90" s="63"/>
    </row>
    <row r="91" spans="2:3" ht="12.75" customHeight="1">
      <c r="B91" s="63"/>
      <c r="C91" s="63"/>
    </row>
    <row r="92" spans="2:3" ht="12.75" customHeight="1">
      <c r="B92" s="63"/>
      <c r="C92" s="63"/>
    </row>
    <row r="93" spans="2:3" ht="12.75" customHeight="1">
      <c r="B93" s="63"/>
      <c r="C93" s="63"/>
    </row>
    <row r="94" spans="2:3" ht="12.75" customHeight="1">
      <c r="B94" s="63"/>
      <c r="C94" s="63"/>
    </row>
    <row r="95" spans="2:3" ht="12.75" customHeight="1">
      <c r="B95" s="63"/>
      <c r="C95" s="63"/>
    </row>
    <row r="96" spans="2:3" ht="12.75" customHeight="1">
      <c r="B96" s="63"/>
      <c r="C96" s="63"/>
    </row>
    <row r="97" spans="2:3" ht="12.75" customHeight="1">
      <c r="B97" s="63"/>
      <c r="C97" s="63"/>
    </row>
    <row r="98" spans="2:3" ht="12.75" customHeight="1">
      <c r="B98" s="63"/>
      <c r="C98" s="63"/>
    </row>
    <row r="99" spans="2:3" ht="12.75" customHeight="1">
      <c r="B99" s="63"/>
      <c r="C99" s="63"/>
    </row>
    <row r="100" spans="2:3" ht="12.75" customHeight="1">
      <c r="B100" s="63"/>
      <c r="C100" s="63"/>
    </row>
    <row r="101" spans="2:3" ht="12.75" customHeight="1">
      <c r="B101" s="63"/>
      <c r="C101" s="63"/>
    </row>
    <row r="102" spans="2:3" ht="12.75" customHeight="1">
      <c r="B102" s="63"/>
      <c r="C102" s="63"/>
    </row>
    <row r="103" spans="2:3" ht="12.75" customHeight="1">
      <c r="B103" s="63"/>
      <c r="C103" s="63"/>
    </row>
    <row r="104" spans="2:3" ht="12.75" customHeight="1">
      <c r="B104" s="63"/>
      <c r="C104" s="63"/>
    </row>
    <row r="105" spans="2:3" ht="12.75" customHeight="1">
      <c r="B105" s="63"/>
      <c r="C105" s="63"/>
    </row>
    <row r="106" spans="2:3" ht="12.75" customHeight="1">
      <c r="B106" s="63"/>
      <c r="C106" s="63"/>
    </row>
    <row r="107" spans="2:3" ht="12.75" customHeight="1">
      <c r="B107" s="63"/>
      <c r="C107" s="63"/>
    </row>
    <row r="108" spans="2:3" ht="12.75" customHeight="1">
      <c r="B108" s="63"/>
      <c r="C108" s="63"/>
    </row>
    <row r="109" spans="2:3" ht="12.75" customHeight="1">
      <c r="B109" s="63"/>
      <c r="C109" s="63"/>
    </row>
    <row r="110" spans="2:3" ht="12.75" customHeight="1">
      <c r="B110" s="63"/>
      <c r="C110" s="63"/>
    </row>
    <row r="111" spans="2:3" ht="12.75" customHeight="1">
      <c r="B111" s="63"/>
      <c r="C111" s="63"/>
    </row>
    <row r="112" spans="2:3" ht="12.75" customHeight="1">
      <c r="B112" s="63"/>
      <c r="C112" s="63"/>
    </row>
    <row r="113" spans="2:3" ht="12.75" customHeight="1">
      <c r="B113" s="63"/>
      <c r="C113" s="63"/>
    </row>
    <row r="114" spans="2:3" ht="12.75" customHeight="1">
      <c r="B114" s="63"/>
      <c r="C114" s="63"/>
    </row>
    <row r="115" spans="2:3" ht="12.75" customHeight="1">
      <c r="B115" s="63"/>
      <c r="C115" s="63"/>
    </row>
    <row r="116" spans="2:3" ht="12.75" customHeight="1">
      <c r="B116" s="63"/>
      <c r="C116" s="63"/>
    </row>
    <row r="117" spans="2:3" ht="12.75" customHeight="1">
      <c r="B117" s="63"/>
      <c r="C117" s="63"/>
    </row>
    <row r="118" spans="2:3" ht="12.75" customHeight="1">
      <c r="B118" s="63"/>
      <c r="C118" s="63"/>
    </row>
    <row r="119" spans="2:3" ht="12.75" customHeight="1">
      <c r="B119" s="63"/>
      <c r="C119" s="63"/>
    </row>
    <row r="120" spans="2:3" ht="12.75" customHeight="1">
      <c r="B120" s="63"/>
      <c r="C120" s="63"/>
    </row>
    <row r="121" spans="2:3" ht="12.75" customHeight="1">
      <c r="B121" s="63"/>
      <c r="C121" s="63"/>
    </row>
    <row r="122" spans="2:3" ht="12.75" customHeight="1">
      <c r="B122" s="63"/>
      <c r="C122" s="63"/>
    </row>
    <row r="123" spans="2:3" ht="12.75" customHeight="1">
      <c r="B123" s="63"/>
      <c r="C123" s="63"/>
    </row>
    <row r="124" spans="2:3" ht="12.75" customHeight="1">
      <c r="B124" s="63"/>
      <c r="C124" s="63"/>
    </row>
    <row r="125" spans="2:3" ht="12.75" customHeight="1">
      <c r="B125" s="63"/>
      <c r="C125" s="63"/>
    </row>
    <row r="126" spans="2:3" ht="12.75" customHeight="1">
      <c r="B126" s="63"/>
      <c r="C126" s="63"/>
    </row>
    <row r="127" spans="2:3" ht="12.75" customHeight="1">
      <c r="B127" s="63"/>
      <c r="C127" s="63"/>
    </row>
    <row r="128" spans="2:3" ht="12.75" customHeight="1">
      <c r="B128" s="63"/>
      <c r="C128" s="63"/>
    </row>
    <row r="129" spans="2:3" ht="12.75" customHeight="1">
      <c r="B129" s="63"/>
      <c r="C129" s="63"/>
    </row>
    <row r="130" spans="2:3" ht="12.75" customHeight="1">
      <c r="B130" s="63"/>
      <c r="C130" s="63"/>
    </row>
    <row r="131" spans="2:3" ht="12.75" customHeight="1">
      <c r="B131" s="63"/>
      <c r="C131" s="63"/>
    </row>
    <row r="132" spans="2:3" ht="12.75" customHeight="1">
      <c r="B132" s="63"/>
      <c r="C132" s="63"/>
    </row>
    <row r="133" spans="2:3" ht="12.75" customHeight="1">
      <c r="B133" s="63"/>
      <c r="C133" s="63"/>
    </row>
    <row r="134" spans="2:3" ht="12.75" customHeight="1">
      <c r="B134" s="63"/>
      <c r="C134" s="63"/>
    </row>
    <row r="135" spans="2:3" ht="12.75" customHeight="1">
      <c r="B135" s="63"/>
      <c r="C135" s="63"/>
    </row>
    <row r="136" spans="2:3" ht="12.75" customHeight="1">
      <c r="B136" s="63"/>
      <c r="C136" s="63"/>
    </row>
    <row r="137" spans="2:3" ht="12.75" customHeight="1">
      <c r="B137" s="63"/>
      <c r="C137" s="63"/>
    </row>
    <row r="138" spans="2:3" ht="12.75" customHeight="1">
      <c r="B138" s="63"/>
      <c r="C138" s="63"/>
    </row>
    <row r="139" spans="2:3" ht="12.75" customHeight="1">
      <c r="B139" s="63"/>
      <c r="C139" s="63"/>
    </row>
    <row r="140" spans="2:3" ht="12.75" customHeight="1">
      <c r="B140" s="63"/>
      <c r="C140" s="63"/>
    </row>
    <row r="141" spans="2:3" ht="12.75" customHeight="1">
      <c r="B141" s="63"/>
      <c r="C141" s="63"/>
    </row>
    <row r="142" spans="2:3" ht="12.75" customHeight="1">
      <c r="B142" s="63"/>
      <c r="C142" s="63"/>
    </row>
    <row r="143" spans="2:3" ht="12.75" customHeight="1">
      <c r="B143" s="63"/>
      <c r="C143" s="63"/>
    </row>
    <row r="144" spans="2:3" ht="12.75" customHeight="1">
      <c r="B144" s="63"/>
      <c r="C144" s="63"/>
    </row>
    <row r="145" spans="2:3" ht="12.75" customHeight="1">
      <c r="B145" s="63"/>
      <c r="C145" s="63"/>
    </row>
    <row r="146" spans="2:3" ht="12.75" customHeight="1">
      <c r="B146" s="63"/>
      <c r="C146" s="63"/>
    </row>
    <row r="147" spans="2:3" ht="12.75" customHeight="1">
      <c r="B147" s="63"/>
      <c r="C147" s="63"/>
    </row>
    <row r="148" spans="2:3" ht="12.75" customHeight="1">
      <c r="B148" s="63"/>
      <c r="C148" s="63"/>
    </row>
    <row r="149" spans="2:3" ht="12.75" customHeight="1">
      <c r="B149" s="63"/>
      <c r="C149" s="63"/>
    </row>
    <row r="150" spans="2:3" ht="12.75" customHeight="1">
      <c r="B150" s="63"/>
      <c r="C150" s="63"/>
    </row>
    <row r="151" spans="2:3" ht="12.75" customHeight="1">
      <c r="B151" s="63"/>
      <c r="C151" s="63"/>
    </row>
    <row r="152" spans="2:3" ht="12.75" customHeight="1">
      <c r="B152" s="63"/>
      <c r="C152" s="63"/>
    </row>
    <row r="153" spans="2:3" ht="12.75" customHeight="1">
      <c r="B153" s="63"/>
      <c r="C153" s="63"/>
    </row>
    <row r="154" spans="2:3" ht="12.75" customHeight="1">
      <c r="B154" s="63"/>
      <c r="C154" s="63"/>
    </row>
    <row r="155" spans="2:3" ht="12.75" customHeight="1">
      <c r="B155" s="63"/>
      <c r="C155" s="63"/>
    </row>
    <row r="156" spans="2:3" ht="12.75" customHeight="1">
      <c r="B156" s="63"/>
      <c r="C156" s="63"/>
    </row>
    <row r="157" spans="2:3" ht="12.75" customHeight="1">
      <c r="B157" s="63"/>
      <c r="C157" s="63"/>
    </row>
    <row r="158" spans="2:3" ht="12.75" customHeight="1">
      <c r="B158" s="63"/>
      <c r="C158" s="63"/>
    </row>
    <row r="159" spans="2:3" ht="12.75" customHeight="1">
      <c r="B159" s="63"/>
      <c r="C159" s="63"/>
    </row>
    <row r="160" spans="2:3" ht="12.75" customHeight="1">
      <c r="B160" s="63"/>
      <c r="C160" s="63"/>
    </row>
    <row r="161" spans="2:3" ht="12.75" customHeight="1">
      <c r="B161" s="63"/>
      <c r="C161" s="63"/>
    </row>
    <row r="162" spans="2:3" ht="12.75" customHeight="1">
      <c r="B162" s="63"/>
      <c r="C162" s="63"/>
    </row>
    <row r="163" spans="2:3" ht="12.75" customHeight="1">
      <c r="B163" s="63"/>
      <c r="C163" s="63"/>
    </row>
    <row r="164" spans="2:3" ht="12.75" customHeight="1">
      <c r="B164" s="63"/>
      <c r="C164" s="63"/>
    </row>
    <row r="165" spans="2:3" ht="12.75" customHeight="1">
      <c r="B165" s="63"/>
      <c r="C165" s="63"/>
    </row>
    <row r="166" spans="2:3" ht="12.75" customHeight="1">
      <c r="B166" s="63"/>
      <c r="C166" s="63"/>
    </row>
    <row r="167" spans="2:3" ht="12.75" customHeight="1">
      <c r="B167" s="63"/>
      <c r="C167" s="63"/>
    </row>
    <row r="168" spans="2:3" ht="12.75" customHeight="1">
      <c r="B168" s="63"/>
      <c r="C168" s="63"/>
    </row>
    <row r="169" spans="2:3" ht="12.75" customHeight="1">
      <c r="B169" s="63"/>
      <c r="C169" s="63"/>
    </row>
    <row r="170" spans="2:3" ht="12.75" customHeight="1">
      <c r="B170" s="63"/>
      <c r="C170" s="63"/>
    </row>
    <row r="171" spans="2:3" ht="12.75" customHeight="1">
      <c r="B171" s="63"/>
      <c r="C171" s="63"/>
    </row>
    <row r="172" spans="2:3" ht="12.75" customHeight="1">
      <c r="B172" s="63"/>
      <c r="C172" s="63"/>
    </row>
    <row r="173" spans="2:3" ht="12.75" customHeight="1">
      <c r="B173" s="63"/>
      <c r="C173" s="63"/>
    </row>
    <row r="174" spans="2:3" ht="12.75" customHeight="1">
      <c r="B174" s="63"/>
      <c r="C174" s="63"/>
    </row>
    <row r="175" spans="2:3" ht="12.75" customHeight="1">
      <c r="B175" s="63"/>
      <c r="C175" s="63"/>
    </row>
    <row r="176" spans="2:3" ht="12.75" customHeight="1">
      <c r="B176" s="63"/>
      <c r="C176" s="63"/>
    </row>
    <row r="177" spans="2:3" ht="12.75" customHeight="1">
      <c r="B177" s="63"/>
      <c r="C177" s="63"/>
    </row>
    <row r="178" spans="2:3" ht="12.75" customHeight="1">
      <c r="B178" s="63"/>
      <c r="C178" s="63"/>
    </row>
    <row r="179" spans="2:3" ht="12.75" customHeight="1">
      <c r="B179" s="63"/>
      <c r="C179" s="63"/>
    </row>
    <row r="180" spans="2:3" ht="12.75" customHeight="1">
      <c r="B180" s="63"/>
      <c r="C180" s="63"/>
    </row>
    <row r="181" spans="2:3" ht="12.75" customHeight="1">
      <c r="B181" s="63"/>
      <c r="C181" s="63"/>
    </row>
    <row r="182" spans="2:3" ht="12.75" customHeight="1">
      <c r="B182" s="63"/>
      <c r="C182" s="63"/>
    </row>
    <row r="183" spans="2:3" ht="12.75" customHeight="1">
      <c r="B183" s="63"/>
      <c r="C183" s="63"/>
    </row>
    <row r="184" spans="2:3" ht="12.75" customHeight="1">
      <c r="B184" s="63"/>
      <c r="C184" s="63"/>
    </row>
    <row r="185" spans="2:3" ht="12.75" customHeight="1">
      <c r="B185" s="63"/>
      <c r="C185" s="63"/>
    </row>
    <row r="186" spans="2:3" ht="12.75" customHeight="1">
      <c r="B186" s="63"/>
      <c r="C186" s="63"/>
    </row>
    <row r="187" spans="2:3" ht="12.75" customHeight="1">
      <c r="B187" s="63"/>
      <c r="C187" s="63"/>
    </row>
    <row r="188" spans="2:3" ht="12.75" customHeight="1">
      <c r="B188" s="63"/>
      <c r="C188" s="63"/>
    </row>
    <row r="189" spans="2:3" ht="12.75" customHeight="1">
      <c r="B189" s="63"/>
      <c r="C189" s="63"/>
    </row>
    <row r="190" spans="2:3" ht="12.75" customHeight="1">
      <c r="B190" s="63"/>
      <c r="C190" s="63"/>
    </row>
    <row r="191" spans="2:3" ht="12.75" customHeight="1">
      <c r="B191" s="63"/>
      <c r="C191" s="63"/>
    </row>
    <row r="192" spans="2:3" ht="12.75" customHeight="1">
      <c r="B192" s="63"/>
      <c r="C192" s="63"/>
    </row>
    <row r="193" spans="2:3" ht="12.75" customHeight="1">
      <c r="B193" s="63"/>
      <c r="C193" s="63"/>
    </row>
    <row r="194" spans="2:3" ht="12.75" customHeight="1">
      <c r="B194" s="63"/>
      <c r="C194" s="63"/>
    </row>
    <row r="195" spans="2:3" ht="12.75" customHeight="1">
      <c r="B195" s="63"/>
      <c r="C195" s="63"/>
    </row>
    <row r="196" spans="2:3" ht="12.75" customHeight="1">
      <c r="B196" s="63"/>
      <c r="C196" s="63"/>
    </row>
    <row r="197" spans="2:3" ht="12.75" customHeight="1">
      <c r="B197" s="63"/>
      <c r="C197" s="63"/>
    </row>
    <row r="198" spans="2:3" ht="12.75" customHeight="1">
      <c r="B198" s="63"/>
      <c r="C198" s="63"/>
    </row>
    <row r="199" spans="2:3" ht="12.75" customHeight="1">
      <c r="B199" s="63"/>
      <c r="C199" s="63"/>
    </row>
    <row r="200" spans="2:3" ht="12.75" customHeight="1">
      <c r="B200" s="63"/>
      <c r="C200" s="63"/>
    </row>
    <row r="201" spans="2:3" ht="12.75" customHeight="1">
      <c r="B201" s="63"/>
      <c r="C201" s="63"/>
    </row>
    <row r="202" spans="2:3" ht="12.75" customHeight="1">
      <c r="B202" s="63"/>
      <c r="C202" s="63"/>
    </row>
    <row r="203" spans="2:3" ht="12.75" customHeight="1">
      <c r="B203" s="63"/>
      <c r="C203" s="63"/>
    </row>
    <row r="204" spans="2:3" ht="12.75" customHeight="1">
      <c r="B204" s="63"/>
      <c r="C204" s="63"/>
    </row>
    <row r="205" spans="2:3" ht="12.75" customHeight="1">
      <c r="B205" s="63"/>
      <c r="C205" s="63"/>
    </row>
    <row r="206" spans="2:3" ht="12.75" customHeight="1">
      <c r="B206" s="63"/>
      <c r="C206" s="63"/>
    </row>
    <row r="207" spans="2:3" ht="12.75" customHeight="1">
      <c r="B207" s="63"/>
      <c r="C207" s="63"/>
    </row>
    <row r="208" spans="2:3" ht="12.75" customHeight="1">
      <c r="B208" s="63"/>
      <c r="C208" s="63"/>
    </row>
    <row r="209" spans="2:3" ht="12.75" customHeight="1">
      <c r="B209" s="63"/>
      <c r="C209" s="63"/>
    </row>
    <row r="210" spans="2:3" ht="12.75" customHeight="1">
      <c r="B210" s="63"/>
      <c r="C210" s="63"/>
    </row>
    <row r="211" spans="2:3" ht="12.75" customHeight="1">
      <c r="B211" s="63"/>
      <c r="C211" s="63"/>
    </row>
    <row r="212" spans="2:3" ht="12.75" customHeight="1">
      <c r="B212" s="63"/>
      <c r="C212" s="63"/>
    </row>
    <row r="213" spans="2:3" ht="12.75" customHeight="1">
      <c r="B213" s="63"/>
      <c r="C213" s="63"/>
    </row>
    <row r="214" spans="2:3" ht="12.75" customHeight="1">
      <c r="B214" s="63"/>
      <c r="C214" s="63"/>
    </row>
    <row r="215" spans="2:3" ht="12.75" customHeight="1">
      <c r="B215" s="63"/>
      <c r="C215" s="63"/>
    </row>
    <row r="216" spans="2:3" ht="12.75" customHeight="1">
      <c r="B216" s="63"/>
      <c r="C216" s="63"/>
    </row>
    <row r="217" spans="2:3" ht="12.75" customHeight="1">
      <c r="B217" s="63"/>
      <c r="C217" s="63"/>
    </row>
    <row r="218" spans="2:3" ht="12.75" customHeight="1">
      <c r="B218" s="63"/>
      <c r="C218" s="63"/>
    </row>
    <row r="219" spans="2:3" ht="12.75" customHeight="1">
      <c r="B219" s="63"/>
      <c r="C219" s="63"/>
    </row>
    <row r="220" spans="2:3" ht="12.75" customHeight="1">
      <c r="B220" s="63"/>
      <c r="C220" s="63"/>
    </row>
    <row r="221" spans="2:3" ht="12.75" customHeight="1">
      <c r="B221" s="63"/>
      <c r="C221" s="63"/>
    </row>
    <row r="222" spans="2:3" ht="12.75" customHeight="1">
      <c r="B222" s="63"/>
      <c r="C222" s="63"/>
    </row>
    <row r="223" spans="2:3" ht="12.75" customHeight="1">
      <c r="B223" s="63"/>
      <c r="C223" s="63"/>
    </row>
    <row r="224" spans="2:3" ht="12.75" customHeight="1">
      <c r="B224" s="63"/>
      <c r="C224" s="63"/>
    </row>
    <row r="225" spans="2:3" ht="12.75" customHeight="1">
      <c r="B225" s="63"/>
      <c r="C225" s="63"/>
    </row>
    <row r="226" spans="2:3" ht="12.75" customHeight="1">
      <c r="B226" s="63"/>
      <c r="C226" s="63"/>
    </row>
    <row r="227" spans="2:3" ht="12.75" customHeight="1">
      <c r="B227" s="63"/>
      <c r="C227" s="63"/>
    </row>
    <row r="228" spans="2:3" ht="12.75" customHeight="1">
      <c r="B228" s="63"/>
      <c r="C228" s="63"/>
    </row>
    <row r="229" spans="2:3" ht="12.75" customHeight="1">
      <c r="B229" s="63"/>
      <c r="C229" s="63"/>
    </row>
    <row r="230" spans="2:3" ht="12.75" customHeight="1">
      <c r="B230" s="63"/>
      <c r="C230" s="63"/>
    </row>
    <row r="231" spans="2:3" ht="12.75" customHeight="1">
      <c r="B231" s="63"/>
      <c r="C231" s="63"/>
    </row>
    <row r="232" spans="2:3" ht="12.75" customHeight="1">
      <c r="B232" s="63"/>
      <c r="C232" s="63"/>
    </row>
    <row r="233" spans="2:3" ht="12.75" customHeight="1">
      <c r="B233" s="63"/>
      <c r="C233" s="63"/>
    </row>
    <row r="234" spans="2:3" ht="12.75" customHeight="1">
      <c r="B234" s="63"/>
      <c r="C234" s="63"/>
    </row>
    <row r="235" spans="2:3" ht="12.75" customHeight="1">
      <c r="B235" s="63"/>
      <c r="C235" s="63"/>
    </row>
    <row r="236" spans="2:3" ht="12.75" customHeight="1">
      <c r="B236" s="63"/>
      <c r="C236" s="63"/>
    </row>
    <row r="237" spans="2:3" ht="12.75" customHeight="1">
      <c r="B237" s="63"/>
      <c r="C237" s="63"/>
    </row>
    <row r="238" spans="2:3" ht="12.75" customHeight="1">
      <c r="B238" s="63"/>
      <c r="C238" s="63"/>
    </row>
    <row r="239" spans="2:3" ht="12.75" customHeight="1">
      <c r="B239" s="63"/>
      <c r="C239" s="63"/>
    </row>
    <row r="240" spans="2:3" ht="12.75" customHeight="1">
      <c r="B240" s="63"/>
      <c r="C240" s="63"/>
    </row>
    <row r="241" spans="2:3" ht="12.75" customHeight="1">
      <c r="B241" s="63"/>
      <c r="C241" s="63"/>
    </row>
    <row r="242" spans="2:3" ht="12.75" customHeight="1">
      <c r="B242" s="63"/>
      <c r="C242" s="63"/>
    </row>
    <row r="243" spans="2:3" ht="12.75" customHeight="1">
      <c r="B243" s="63"/>
      <c r="C243" s="63"/>
    </row>
    <row r="244" spans="2:3" ht="12.75" customHeight="1">
      <c r="B244" s="63"/>
      <c r="C244" s="63"/>
    </row>
    <row r="245" spans="2:3" ht="12.75" customHeight="1">
      <c r="B245" s="63"/>
      <c r="C245" s="63"/>
    </row>
    <row r="246" spans="2:3" ht="12.75" customHeight="1">
      <c r="B246" s="63"/>
      <c r="C246" s="63"/>
    </row>
    <row r="247" spans="2:3" ht="12.75" customHeight="1">
      <c r="B247" s="63"/>
      <c r="C247" s="63"/>
    </row>
    <row r="248" spans="2:3" ht="12.75" customHeight="1">
      <c r="B248" s="63"/>
      <c r="C248" s="63"/>
    </row>
    <row r="249" spans="2:3" ht="12.75" customHeight="1">
      <c r="B249" s="63"/>
      <c r="C249" s="63"/>
    </row>
    <row r="250" spans="2:3" ht="12.75" customHeight="1">
      <c r="B250" s="63"/>
      <c r="C250" s="63"/>
    </row>
    <row r="251" spans="2:3" ht="12.75" customHeight="1">
      <c r="B251" s="63"/>
      <c r="C251" s="63"/>
    </row>
    <row r="252" spans="2:3" ht="12.75" customHeight="1">
      <c r="B252" s="63"/>
      <c r="C252" s="63"/>
    </row>
    <row r="253" spans="2:3" ht="12.75" customHeight="1">
      <c r="B253" s="63"/>
      <c r="C253" s="63"/>
    </row>
    <row r="254" spans="2:3" ht="12.75" customHeight="1">
      <c r="B254" s="63"/>
      <c r="C254" s="63"/>
    </row>
    <row r="255" spans="2:3" ht="12.75" customHeight="1">
      <c r="B255" s="63"/>
      <c r="C255" s="63"/>
    </row>
    <row r="256" spans="2:3" ht="12.75" customHeight="1">
      <c r="B256" s="63"/>
      <c r="C256" s="63"/>
    </row>
    <row r="257" spans="2:3" ht="12.75" customHeight="1">
      <c r="B257" s="63"/>
      <c r="C257" s="63"/>
    </row>
    <row r="258" spans="2:3" ht="12.75" customHeight="1">
      <c r="B258" s="63"/>
      <c r="C258" s="63"/>
    </row>
    <row r="259" spans="2:3" ht="12.75" customHeight="1">
      <c r="B259" s="63"/>
      <c r="C259" s="63"/>
    </row>
    <row r="260" spans="2:3" ht="12.75" customHeight="1">
      <c r="B260" s="63"/>
      <c r="C260" s="63"/>
    </row>
    <row r="261" spans="2:3" ht="12.75" customHeight="1">
      <c r="B261" s="63"/>
      <c r="C261" s="63"/>
    </row>
    <row r="262" spans="2:3" ht="12.75" customHeight="1">
      <c r="B262" s="63"/>
      <c r="C262" s="63"/>
    </row>
    <row r="263" spans="2:3" ht="12.75" customHeight="1">
      <c r="B263" s="63"/>
      <c r="C263" s="63"/>
    </row>
    <row r="264" spans="2:3" ht="12.75" customHeight="1">
      <c r="B264" s="63"/>
      <c r="C264" s="63"/>
    </row>
    <row r="265" spans="2:3" ht="12.75" customHeight="1">
      <c r="B265" s="63"/>
      <c r="C265" s="63"/>
    </row>
    <row r="266" spans="2:3" ht="12.75" customHeight="1">
      <c r="B266" s="63"/>
      <c r="C266" s="63"/>
    </row>
    <row r="267" spans="2:3" ht="12.75" customHeight="1">
      <c r="B267" s="63"/>
      <c r="C267" s="63"/>
    </row>
    <row r="268" spans="2:3" ht="12.75" customHeight="1">
      <c r="B268" s="63"/>
      <c r="C268" s="63"/>
    </row>
    <row r="269" spans="2:3" ht="12.75" customHeight="1">
      <c r="B269" s="63"/>
      <c r="C269" s="63"/>
    </row>
    <row r="270" spans="2:3" ht="12.75" customHeight="1">
      <c r="B270" s="63"/>
      <c r="C270" s="63"/>
    </row>
    <row r="271" spans="2:3" ht="12.75" customHeight="1">
      <c r="B271" s="63"/>
      <c r="C271" s="63"/>
    </row>
    <row r="272" spans="2:3" ht="12.75" customHeight="1">
      <c r="B272" s="63"/>
      <c r="C272" s="63"/>
    </row>
    <row r="273" spans="2:3" ht="12.75" customHeight="1">
      <c r="B273" s="63"/>
      <c r="C273" s="63"/>
    </row>
    <row r="274" spans="2:3" ht="12.75" customHeight="1">
      <c r="B274" s="63"/>
      <c r="C274" s="63"/>
    </row>
    <row r="275" spans="2:3" ht="12.75" customHeight="1">
      <c r="B275" s="63"/>
      <c r="C275" s="63"/>
    </row>
    <row r="276" spans="2:3" ht="12.75" customHeight="1">
      <c r="B276" s="63"/>
      <c r="C276" s="63"/>
    </row>
    <row r="277" spans="2:3" ht="12.75" customHeight="1">
      <c r="B277" s="63"/>
      <c r="C277" s="63"/>
    </row>
    <row r="278" spans="2:3" ht="12.75" customHeight="1">
      <c r="B278" s="63"/>
      <c r="C278" s="63"/>
    </row>
    <row r="279" spans="2:3" ht="12.75" customHeight="1">
      <c r="B279" s="63"/>
      <c r="C279" s="63"/>
    </row>
    <row r="280" spans="2:3" ht="12.75" customHeight="1">
      <c r="B280" s="63"/>
      <c r="C280" s="63"/>
    </row>
    <row r="281" spans="2:3" ht="12.75" customHeight="1">
      <c r="B281" s="63"/>
      <c r="C281" s="63"/>
    </row>
    <row r="282" spans="2:3" ht="12.75" customHeight="1">
      <c r="B282" s="63"/>
      <c r="C282" s="63"/>
    </row>
    <row r="283" spans="2:3" ht="12.75" customHeight="1">
      <c r="B283" s="63"/>
      <c r="C283" s="63"/>
    </row>
    <row r="284" spans="2:3" ht="12.75" customHeight="1">
      <c r="B284" s="63"/>
      <c r="C284" s="63"/>
    </row>
    <row r="285" spans="2:3" ht="12.75" customHeight="1">
      <c r="B285" s="63"/>
      <c r="C285" s="63"/>
    </row>
    <row r="286" spans="2:3" ht="12.75" customHeight="1">
      <c r="B286" s="63"/>
      <c r="C286" s="63"/>
    </row>
    <row r="287" spans="2:3" ht="12.75" customHeight="1">
      <c r="B287" s="63"/>
      <c r="C287" s="63"/>
    </row>
    <row r="288" spans="2:3" ht="12.75" customHeight="1">
      <c r="B288" s="63"/>
      <c r="C288" s="63"/>
    </row>
    <row r="289" spans="2:3" ht="12.75" customHeight="1">
      <c r="B289" s="63"/>
      <c r="C289" s="63"/>
    </row>
    <row r="290" spans="2:3" ht="12.75" customHeight="1">
      <c r="B290" s="63"/>
      <c r="C290" s="63"/>
    </row>
    <row r="291" spans="2:3" ht="12.75" customHeight="1">
      <c r="B291" s="63"/>
      <c r="C291" s="63"/>
    </row>
    <row r="292" spans="2:3" ht="12.75" customHeight="1">
      <c r="B292" s="63"/>
      <c r="C292" s="63"/>
    </row>
    <row r="293" spans="2:3" ht="12.75" customHeight="1">
      <c r="B293" s="63"/>
      <c r="C293" s="63"/>
    </row>
    <row r="294" spans="2:3" ht="12.75" customHeight="1">
      <c r="B294" s="63"/>
      <c r="C294" s="63"/>
    </row>
    <row r="295" spans="2:3" ht="12.75" customHeight="1">
      <c r="B295" s="63"/>
      <c r="C295" s="63"/>
    </row>
    <row r="296" spans="2:3" ht="12.75" customHeight="1">
      <c r="B296" s="63"/>
      <c r="C296" s="63"/>
    </row>
    <row r="297" spans="2:3" ht="12.75" customHeight="1">
      <c r="B297" s="63"/>
      <c r="C297" s="63"/>
    </row>
    <row r="298" spans="2:3" ht="12.75" customHeight="1">
      <c r="B298" s="63"/>
      <c r="C298" s="63"/>
    </row>
    <row r="299" spans="2:3" ht="12.75" customHeight="1">
      <c r="B299" s="63"/>
      <c r="C299" s="63"/>
    </row>
    <row r="300" spans="2:3" ht="12.75" customHeight="1">
      <c r="B300" s="63"/>
      <c r="C300" s="63"/>
    </row>
    <row r="301" spans="2:3" ht="12.75" customHeight="1">
      <c r="B301" s="63"/>
      <c r="C301" s="63"/>
    </row>
    <row r="302" spans="2:3" ht="12.75" customHeight="1">
      <c r="B302" s="63"/>
      <c r="C302" s="63"/>
    </row>
    <row r="303" spans="2:3" ht="12.75" customHeight="1">
      <c r="B303" s="63"/>
      <c r="C303" s="63"/>
    </row>
    <row r="304" spans="2:3" ht="12.75" customHeight="1">
      <c r="B304" s="63"/>
      <c r="C304" s="63"/>
    </row>
    <row r="305" spans="2:3" ht="12.75" customHeight="1">
      <c r="B305" s="63"/>
      <c r="C305" s="63"/>
    </row>
    <row r="306" spans="2:3" ht="12.75" customHeight="1">
      <c r="B306" s="63"/>
      <c r="C306" s="63"/>
    </row>
    <row r="307" spans="2:3" ht="12.75" customHeight="1">
      <c r="B307" s="63"/>
      <c r="C307" s="63"/>
    </row>
    <row r="308" spans="2:3" ht="12.75" customHeight="1">
      <c r="B308" s="63"/>
      <c r="C308" s="63"/>
    </row>
    <row r="309" spans="2:3" ht="12.75" customHeight="1">
      <c r="B309" s="63"/>
      <c r="C309" s="63"/>
    </row>
    <row r="310" spans="2:3" ht="12.75" customHeight="1">
      <c r="B310" s="63"/>
      <c r="C310" s="63"/>
    </row>
    <row r="311" spans="2:3" ht="12.75" customHeight="1">
      <c r="B311" s="63"/>
      <c r="C311" s="63"/>
    </row>
    <row r="312" spans="2:3" ht="12.75" customHeight="1">
      <c r="B312" s="63"/>
      <c r="C312" s="63"/>
    </row>
    <row r="313" spans="2:3" ht="12.75" customHeight="1">
      <c r="B313" s="63"/>
      <c r="C313" s="63"/>
    </row>
    <row r="314" spans="2:3" ht="12.75" customHeight="1">
      <c r="B314" s="63"/>
      <c r="C314" s="63"/>
    </row>
    <row r="315" spans="2:3" ht="12.75" customHeight="1">
      <c r="B315" s="63"/>
      <c r="C315" s="63"/>
    </row>
    <row r="316" spans="2:3" ht="12.75" customHeight="1">
      <c r="B316" s="63"/>
      <c r="C316" s="63"/>
    </row>
    <row r="317" spans="2:3" ht="12.75" customHeight="1">
      <c r="B317" s="63"/>
      <c r="C317" s="63"/>
    </row>
    <row r="318" spans="2:3" ht="12.75" customHeight="1">
      <c r="B318" s="63"/>
      <c r="C318" s="63"/>
    </row>
    <row r="319" spans="2:3" ht="12.75" customHeight="1">
      <c r="B319" s="63"/>
      <c r="C319" s="63"/>
    </row>
    <row r="320" spans="2:3" ht="12.75" customHeight="1">
      <c r="B320" s="63"/>
      <c r="C320" s="63"/>
    </row>
    <row r="321" spans="2:3" ht="12.75" customHeight="1">
      <c r="B321" s="63"/>
      <c r="C321" s="63"/>
    </row>
    <row r="322" spans="2:3" ht="12.75" customHeight="1">
      <c r="B322" s="63"/>
      <c r="C322" s="63"/>
    </row>
    <row r="323" spans="2:3" ht="12.75" customHeight="1">
      <c r="B323" s="63"/>
      <c r="C323" s="63"/>
    </row>
    <row r="324" spans="2:3" ht="12.75" customHeight="1">
      <c r="B324" s="63"/>
      <c r="C324" s="63"/>
    </row>
    <row r="325" spans="2:3" ht="12.75" customHeight="1">
      <c r="B325" s="63"/>
      <c r="C325" s="63"/>
    </row>
    <row r="326" spans="2:3" ht="12.75" customHeight="1">
      <c r="B326" s="63"/>
      <c r="C326" s="63"/>
    </row>
    <row r="327" spans="2:3" ht="12.75" customHeight="1">
      <c r="B327" s="63"/>
      <c r="C327" s="63"/>
    </row>
    <row r="328" spans="2:3" ht="12.75" customHeight="1">
      <c r="B328" s="63"/>
      <c r="C328" s="63"/>
    </row>
    <row r="329" spans="2:3" ht="12.75" customHeight="1">
      <c r="B329" s="63"/>
      <c r="C329" s="63"/>
    </row>
    <row r="330" spans="2:3" ht="12.75" customHeight="1">
      <c r="B330" s="63"/>
      <c r="C330" s="63"/>
    </row>
    <row r="331" spans="2:3" ht="12.75" customHeight="1">
      <c r="B331" s="63"/>
      <c r="C331" s="63"/>
    </row>
    <row r="332" spans="2:3" ht="12.75" customHeight="1">
      <c r="B332" s="63"/>
      <c r="C332" s="63"/>
    </row>
    <row r="333" spans="2:3" ht="12.75" customHeight="1">
      <c r="B333" s="63"/>
      <c r="C333" s="63"/>
    </row>
    <row r="334" spans="2:3" ht="12.75" customHeight="1">
      <c r="B334" s="63"/>
      <c r="C334" s="63"/>
    </row>
    <row r="335" spans="2:3" ht="12.75" customHeight="1">
      <c r="B335" s="63"/>
      <c r="C335" s="63"/>
    </row>
    <row r="336" spans="2:3" ht="12.75" customHeight="1">
      <c r="B336" s="63"/>
      <c r="C336" s="63"/>
    </row>
    <row r="337" spans="2:3" ht="12.75" customHeight="1">
      <c r="B337" s="63"/>
      <c r="C337" s="63"/>
    </row>
    <row r="338" spans="2:3" ht="12.75" customHeight="1">
      <c r="B338" s="63"/>
      <c r="C338" s="63"/>
    </row>
    <row r="339" spans="2:3" ht="12.75" customHeight="1">
      <c r="B339" s="63"/>
      <c r="C339" s="63"/>
    </row>
    <row r="340" spans="2:3" ht="12.75" customHeight="1">
      <c r="B340" s="63"/>
      <c r="C340" s="63"/>
    </row>
    <row r="341" spans="2:3" ht="12.75" customHeight="1">
      <c r="B341" s="63"/>
      <c r="C341" s="63"/>
    </row>
    <row r="342" spans="2:3" ht="12.75" customHeight="1">
      <c r="B342" s="63"/>
      <c r="C342" s="63"/>
    </row>
    <row r="343" spans="2:3" ht="12.75" customHeight="1">
      <c r="B343" s="63"/>
      <c r="C343" s="63"/>
    </row>
    <row r="344" spans="2:3" ht="12.75" customHeight="1">
      <c r="B344" s="63"/>
      <c r="C344" s="63"/>
    </row>
    <row r="345" spans="2:3" ht="12.75" customHeight="1">
      <c r="B345" s="63"/>
      <c r="C345" s="63"/>
    </row>
    <row r="346" spans="2:3" ht="12.75" customHeight="1">
      <c r="B346" s="63"/>
      <c r="C346" s="63"/>
    </row>
    <row r="347" spans="2:3" ht="12.75" customHeight="1">
      <c r="B347" s="63"/>
      <c r="C347" s="63"/>
    </row>
    <row r="348" spans="2:3" ht="12.75" customHeight="1">
      <c r="B348" s="63"/>
      <c r="C348" s="63"/>
    </row>
    <row r="349" spans="2:3" ht="12.75" customHeight="1">
      <c r="B349" s="63"/>
      <c r="C349" s="63"/>
    </row>
    <row r="350" spans="2:3" ht="12.75" customHeight="1">
      <c r="B350" s="63"/>
      <c r="C350" s="63"/>
    </row>
    <row r="351" spans="2:3" ht="12.75" customHeight="1">
      <c r="B351" s="63"/>
      <c r="C351" s="63"/>
    </row>
    <row r="352" spans="2:3" ht="12.75" customHeight="1">
      <c r="B352" s="63"/>
      <c r="C352" s="63"/>
    </row>
    <row r="353" spans="2:3" ht="12.75" customHeight="1">
      <c r="B353" s="63"/>
      <c r="C353" s="63"/>
    </row>
    <row r="354" spans="2:3" ht="12.75" customHeight="1">
      <c r="B354" s="63"/>
      <c r="C354" s="63"/>
    </row>
    <row r="355" spans="2:3" ht="12.75" customHeight="1">
      <c r="B355" s="63"/>
      <c r="C355" s="63"/>
    </row>
    <row r="356" spans="2:3" ht="12.75" customHeight="1">
      <c r="B356" s="63"/>
      <c r="C356" s="63"/>
    </row>
    <row r="357" spans="2:3" ht="12.75" customHeight="1">
      <c r="B357" s="63"/>
      <c r="C357" s="63"/>
    </row>
    <row r="358" spans="2:3" ht="12.75" customHeight="1">
      <c r="B358" s="63"/>
      <c r="C358" s="63"/>
    </row>
    <row r="359" spans="2:3" ht="12.75" customHeight="1">
      <c r="B359" s="63"/>
      <c r="C359" s="63"/>
    </row>
    <row r="360" spans="2:3" ht="12.75" customHeight="1">
      <c r="B360" s="63"/>
      <c r="C360" s="63"/>
    </row>
    <row r="361" spans="2:3" ht="12.75" customHeight="1">
      <c r="B361" s="63"/>
      <c r="C361" s="63"/>
    </row>
    <row r="362" spans="2:3" ht="12.75" customHeight="1">
      <c r="B362" s="63"/>
      <c r="C362" s="63"/>
    </row>
    <row r="363" spans="2:3" ht="12.75" customHeight="1">
      <c r="B363" s="63"/>
      <c r="C363" s="63"/>
    </row>
    <row r="364" spans="2:3" ht="12.75" customHeight="1">
      <c r="B364" s="63"/>
      <c r="C364" s="63"/>
    </row>
    <row r="365" spans="2:3" ht="12.75" customHeight="1">
      <c r="B365" s="63"/>
      <c r="C365" s="63"/>
    </row>
    <row r="366" spans="2:3" ht="12.75" customHeight="1">
      <c r="B366" s="63"/>
      <c r="C366" s="63"/>
    </row>
    <row r="367" spans="2:3" ht="12.75" customHeight="1">
      <c r="B367" s="63"/>
      <c r="C367" s="63"/>
    </row>
    <row r="368" spans="2:3" ht="12.75" customHeight="1">
      <c r="B368" s="63"/>
      <c r="C368" s="63"/>
    </row>
    <row r="369" spans="2:3" ht="12.75" customHeight="1">
      <c r="B369" s="63"/>
      <c r="C369" s="63"/>
    </row>
    <row r="370" spans="2:3" ht="12.75" customHeight="1">
      <c r="B370" s="63"/>
      <c r="C370" s="63"/>
    </row>
    <row r="371" spans="2:3" ht="12.75" customHeight="1">
      <c r="B371" s="63"/>
      <c r="C371" s="63"/>
    </row>
    <row r="372" spans="2:3" ht="12.75" customHeight="1">
      <c r="B372" s="63"/>
      <c r="C372" s="63"/>
    </row>
    <row r="373" spans="2:3" ht="12.75" customHeight="1">
      <c r="B373" s="63"/>
      <c r="C373" s="63"/>
    </row>
    <row r="374" spans="2:3" ht="12.75" customHeight="1">
      <c r="B374" s="63"/>
      <c r="C374" s="63"/>
    </row>
    <row r="375" spans="2:3" ht="12.75" customHeight="1">
      <c r="B375" s="63"/>
      <c r="C375" s="63"/>
    </row>
    <row r="376" spans="2:3" ht="12.75" customHeight="1">
      <c r="B376" s="63"/>
      <c r="C376" s="63"/>
    </row>
    <row r="377" spans="2:3" ht="12.75" customHeight="1">
      <c r="B377" s="63"/>
      <c r="C377" s="63"/>
    </row>
    <row r="378" spans="2:3" ht="12.75" customHeight="1">
      <c r="B378" s="63"/>
      <c r="C378" s="63"/>
    </row>
    <row r="379" spans="2:3" ht="12.75" customHeight="1">
      <c r="B379" s="63"/>
      <c r="C379" s="63"/>
    </row>
    <row r="380" spans="2:3" ht="12.75" customHeight="1">
      <c r="B380" s="63"/>
      <c r="C380" s="63"/>
    </row>
    <row r="381" spans="2:3" ht="12.75" customHeight="1">
      <c r="B381" s="63"/>
      <c r="C381" s="63"/>
    </row>
    <row r="382" spans="2:3" ht="12.75" customHeight="1">
      <c r="B382" s="63"/>
      <c r="C382" s="63"/>
    </row>
    <row r="383" spans="2:3" ht="12.75" customHeight="1">
      <c r="B383" s="63"/>
      <c r="C383" s="63"/>
    </row>
    <row r="384" spans="2:3" ht="12.75" customHeight="1">
      <c r="B384" s="63"/>
      <c r="C384" s="63"/>
    </row>
    <row r="385" spans="2:3" ht="12.75" customHeight="1">
      <c r="B385" s="63"/>
      <c r="C385" s="63"/>
    </row>
    <row r="386" spans="2:3" ht="12.75" customHeight="1">
      <c r="B386" s="63"/>
      <c r="C386" s="63"/>
    </row>
    <row r="387" spans="2:3" ht="12.75" customHeight="1">
      <c r="B387" s="63"/>
      <c r="C387" s="63"/>
    </row>
    <row r="388" spans="2:3" ht="12.75" customHeight="1">
      <c r="B388" s="63"/>
      <c r="C388" s="63"/>
    </row>
    <row r="389" spans="2:3" ht="12.75" customHeight="1">
      <c r="B389" s="63"/>
      <c r="C389" s="63"/>
    </row>
    <row r="390" spans="2:3" ht="12.75" customHeight="1">
      <c r="B390" s="63"/>
      <c r="C390" s="63"/>
    </row>
    <row r="391" spans="2:3" ht="12.75" customHeight="1">
      <c r="B391" s="63"/>
      <c r="C391" s="63"/>
    </row>
    <row r="392" spans="2:3" ht="12.75" customHeight="1">
      <c r="B392" s="63"/>
      <c r="C392" s="63"/>
    </row>
    <row r="393" spans="2:3" ht="12.75" customHeight="1">
      <c r="B393" s="63"/>
      <c r="C393" s="63"/>
    </row>
    <row r="394" spans="2:3" ht="12.75" customHeight="1">
      <c r="B394" s="63"/>
      <c r="C394" s="63"/>
    </row>
    <row r="395" spans="2:3" ht="12.75" customHeight="1">
      <c r="B395" s="63"/>
      <c r="C395" s="63"/>
    </row>
    <row r="396" spans="2:3" ht="12.75" customHeight="1">
      <c r="B396" s="63"/>
      <c r="C396" s="63"/>
    </row>
    <row r="397" spans="2:3" ht="12.75" customHeight="1">
      <c r="B397" s="63"/>
      <c r="C397" s="63"/>
    </row>
    <row r="398" spans="2:3" ht="12.75" customHeight="1">
      <c r="B398" s="63"/>
      <c r="C398" s="63"/>
    </row>
    <row r="399" spans="2:3" ht="12.75" customHeight="1">
      <c r="B399" s="63"/>
      <c r="C399" s="63"/>
    </row>
    <row r="400" spans="2:3" ht="12.75" customHeight="1">
      <c r="B400" s="63"/>
      <c r="C400" s="63"/>
    </row>
    <row r="401" spans="2:3" ht="12.75" customHeight="1">
      <c r="B401" s="63"/>
      <c r="C401" s="63"/>
    </row>
    <row r="402" spans="2:3" ht="12.75" customHeight="1">
      <c r="B402" s="63"/>
      <c r="C402" s="63"/>
    </row>
    <row r="403" spans="2:3" ht="12.75" customHeight="1">
      <c r="B403" s="63"/>
      <c r="C403" s="63"/>
    </row>
    <row r="404" spans="2:3" ht="12.75" customHeight="1">
      <c r="B404" s="63"/>
      <c r="C404" s="63"/>
    </row>
    <row r="405" spans="2:3" ht="12.75" customHeight="1">
      <c r="B405" s="63"/>
      <c r="C405" s="63"/>
    </row>
    <row r="406" spans="2:3" ht="12.75" customHeight="1">
      <c r="B406" s="63"/>
      <c r="C406" s="63"/>
    </row>
    <row r="407" spans="2:3" ht="12.75" customHeight="1">
      <c r="B407" s="63"/>
      <c r="C407" s="63"/>
    </row>
    <row r="408" spans="2:3" ht="12.75" customHeight="1">
      <c r="B408" s="63"/>
      <c r="C408" s="63"/>
    </row>
    <row r="409" spans="2:3" ht="12.75" customHeight="1">
      <c r="B409" s="63"/>
      <c r="C409" s="63"/>
    </row>
    <row r="410" spans="2:3" ht="12.75" customHeight="1">
      <c r="B410" s="63"/>
      <c r="C410" s="63"/>
    </row>
    <row r="411" spans="2:3" ht="12.75" customHeight="1">
      <c r="B411" s="63"/>
      <c r="C411" s="63"/>
    </row>
    <row r="412" spans="2:3" ht="12.75" customHeight="1">
      <c r="B412" s="63"/>
      <c r="C412" s="63"/>
    </row>
    <row r="413" spans="2:3" ht="12.75" customHeight="1">
      <c r="B413" s="63"/>
      <c r="C413" s="63"/>
    </row>
    <row r="414" spans="2:3" ht="12.75" customHeight="1">
      <c r="B414" s="63"/>
      <c r="C414" s="63"/>
    </row>
    <row r="415" spans="2:3" ht="12.75" customHeight="1">
      <c r="B415" s="63"/>
      <c r="C415" s="63"/>
    </row>
    <row r="416" spans="2:3" ht="12.75" customHeight="1">
      <c r="B416" s="63"/>
      <c r="C416" s="63"/>
    </row>
    <row r="417" spans="2:3" ht="12.75" customHeight="1">
      <c r="B417" s="63"/>
      <c r="C417" s="63"/>
    </row>
    <row r="418" spans="2:3" ht="12.75" customHeight="1">
      <c r="B418" s="63"/>
      <c r="C418" s="63"/>
    </row>
    <row r="419" spans="2:3" ht="12.75" customHeight="1">
      <c r="B419" s="63"/>
      <c r="C419" s="63"/>
    </row>
    <row r="420" spans="2:3" ht="12.75" customHeight="1">
      <c r="B420" s="63"/>
      <c r="C420" s="63"/>
    </row>
    <row r="421" spans="2:3" ht="12.75" customHeight="1">
      <c r="B421" s="63"/>
      <c r="C421" s="63"/>
    </row>
    <row r="422" spans="2:3" ht="12.75" customHeight="1">
      <c r="B422" s="63"/>
      <c r="C422" s="63"/>
    </row>
    <row r="423" spans="2:3" ht="12.75" customHeight="1">
      <c r="B423" s="63"/>
      <c r="C423" s="63"/>
    </row>
    <row r="424" spans="2:3" ht="12.75" customHeight="1">
      <c r="B424" s="63"/>
      <c r="C424" s="63"/>
    </row>
    <row r="425" spans="2:3" ht="12.75" customHeight="1">
      <c r="B425" s="63"/>
      <c r="C425" s="63"/>
    </row>
    <row r="426" spans="2:3" ht="12.75" customHeight="1">
      <c r="B426" s="63"/>
      <c r="C426" s="63"/>
    </row>
    <row r="427" spans="2:3" ht="12.75" customHeight="1">
      <c r="B427" s="63"/>
      <c r="C427" s="63"/>
    </row>
    <row r="428" spans="2:3" ht="12.75" customHeight="1">
      <c r="B428" s="63"/>
      <c r="C428" s="63"/>
    </row>
    <row r="429" spans="2:3" ht="12.75" customHeight="1">
      <c r="B429" s="63"/>
      <c r="C429" s="63"/>
    </row>
    <row r="430" spans="2:3" ht="12.75" customHeight="1">
      <c r="B430" s="63"/>
      <c r="C430" s="63"/>
    </row>
    <row r="431" spans="2:3" ht="12.75" customHeight="1">
      <c r="B431" s="63"/>
      <c r="C431" s="63"/>
    </row>
    <row r="432" spans="2:3" ht="12.75" customHeight="1">
      <c r="B432" s="63"/>
      <c r="C432" s="63"/>
    </row>
    <row r="433" spans="2:3" ht="12.75" customHeight="1">
      <c r="B433" s="63"/>
      <c r="C433" s="63"/>
    </row>
    <row r="434" spans="2:3" ht="12.75" customHeight="1">
      <c r="B434" s="63"/>
      <c r="C434" s="63"/>
    </row>
    <row r="435" spans="2:3" ht="12.75" customHeight="1">
      <c r="B435" s="63"/>
      <c r="C435" s="63"/>
    </row>
    <row r="436" spans="2:3" ht="12.75" customHeight="1">
      <c r="B436" s="63"/>
      <c r="C436" s="63"/>
    </row>
    <row r="437" spans="2:3" ht="12.75" customHeight="1">
      <c r="B437" s="63"/>
      <c r="C437" s="63"/>
    </row>
    <row r="438" spans="2:3" ht="12.75" customHeight="1">
      <c r="B438" s="63"/>
      <c r="C438" s="63"/>
    </row>
    <row r="439" spans="2:3" ht="12.75" customHeight="1">
      <c r="B439" s="63"/>
      <c r="C439" s="63"/>
    </row>
    <row r="440" spans="2:3" ht="12.75" customHeight="1">
      <c r="B440" s="63"/>
      <c r="C440" s="63"/>
    </row>
    <row r="441" spans="2:3" ht="12.75" customHeight="1">
      <c r="B441" s="63"/>
      <c r="C441" s="63"/>
    </row>
    <row r="442" spans="2:3" ht="12.75" customHeight="1">
      <c r="B442" s="63"/>
      <c r="C442" s="63"/>
    </row>
    <row r="443" spans="2:3" ht="12.75" customHeight="1">
      <c r="B443" s="63"/>
      <c r="C443" s="63"/>
    </row>
    <row r="444" spans="2:3" ht="12.75" customHeight="1">
      <c r="B444" s="63"/>
      <c r="C444" s="63"/>
    </row>
    <row r="445" spans="2:3" ht="12.75" customHeight="1">
      <c r="B445" s="63"/>
      <c r="C445" s="63"/>
    </row>
    <row r="446" spans="2:3" ht="12.75" customHeight="1">
      <c r="B446" s="63"/>
      <c r="C446" s="63"/>
    </row>
    <row r="447" spans="2:3" ht="12.75" customHeight="1">
      <c r="B447" s="63"/>
      <c r="C447" s="63"/>
    </row>
    <row r="448" spans="2:3" ht="12.75" customHeight="1">
      <c r="B448" s="63"/>
      <c r="C448" s="63"/>
    </row>
    <row r="449" spans="2:3" ht="12.75" customHeight="1">
      <c r="B449" s="63"/>
      <c r="C449" s="63"/>
    </row>
    <row r="450" spans="2:3" ht="12.75" customHeight="1">
      <c r="B450" s="63"/>
      <c r="C450" s="63"/>
    </row>
    <row r="451" spans="2:3" ht="12.75" customHeight="1">
      <c r="B451" s="63"/>
      <c r="C451" s="63"/>
    </row>
    <row r="452" spans="2:3" ht="12.75" customHeight="1">
      <c r="B452" s="63"/>
      <c r="C452" s="63"/>
    </row>
    <row r="453" spans="2:3" ht="12.75" customHeight="1">
      <c r="B453" s="63"/>
      <c r="C453" s="63"/>
    </row>
    <row r="454" spans="2:3" ht="12.75" customHeight="1">
      <c r="B454" s="63"/>
      <c r="C454" s="63"/>
    </row>
    <row r="455" spans="2:3" ht="12.75" customHeight="1">
      <c r="B455" s="63"/>
      <c r="C455" s="63"/>
    </row>
    <row r="456" spans="2:3" ht="12.75" customHeight="1">
      <c r="B456" s="63"/>
      <c r="C456" s="63"/>
    </row>
    <row r="457" spans="2:3" ht="12.75" customHeight="1">
      <c r="B457" s="63"/>
      <c r="C457" s="63"/>
    </row>
    <row r="458" spans="2:3" ht="12.75" customHeight="1">
      <c r="B458" s="63"/>
      <c r="C458" s="63"/>
    </row>
    <row r="459" spans="2:3" ht="12.75" customHeight="1">
      <c r="B459" s="63"/>
      <c r="C459" s="63"/>
    </row>
    <row r="460" spans="2:3" ht="12.75" customHeight="1">
      <c r="B460" s="63"/>
      <c r="C460" s="63"/>
    </row>
    <row r="461" spans="2:3" ht="12.75" customHeight="1">
      <c r="B461" s="63"/>
      <c r="C461" s="63"/>
    </row>
    <row r="462" spans="2:3" ht="12.75" customHeight="1">
      <c r="B462" s="63"/>
      <c r="C462" s="63"/>
    </row>
    <row r="463" spans="2:3" ht="12.75" customHeight="1">
      <c r="B463" s="63"/>
      <c r="C463" s="63"/>
    </row>
    <row r="464" spans="2:3" ht="12.75" customHeight="1">
      <c r="B464" s="63"/>
      <c r="C464" s="63"/>
    </row>
    <row r="465" spans="2:3" ht="12.75" customHeight="1">
      <c r="B465" s="63"/>
      <c r="C465" s="63"/>
    </row>
    <row r="466" spans="2:3" ht="12.75" customHeight="1">
      <c r="B466" s="63"/>
      <c r="C466" s="63"/>
    </row>
    <row r="467" spans="2:3" ht="12.75" customHeight="1">
      <c r="B467" s="63"/>
      <c r="C467" s="63"/>
    </row>
    <row r="468" spans="2:3" ht="12.75" customHeight="1">
      <c r="B468" s="63"/>
      <c r="C468" s="63"/>
    </row>
    <row r="469" spans="2:3" ht="12.75" customHeight="1">
      <c r="B469" s="63"/>
      <c r="C469" s="63"/>
    </row>
    <row r="470" spans="2:3" ht="12.75" customHeight="1">
      <c r="B470" s="63"/>
      <c r="C470" s="63"/>
    </row>
    <row r="471" spans="2:3" ht="12.75" customHeight="1">
      <c r="B471" s="63"/>
      <c r="C471" s="63"/>
    </row>
    <row r="472" spans="2:3" ht="12.75" customHeight="1">
      <c r="B472" s="63"/>
      <c r="C472" s="63"/>
    </row>
    <row r="473" spans="2:3" ht="12.75" customHeight="1">
      <c r="B473" s="63"/>
      <c r="C473" s="63"/>
    </row>
    <row r="474" spans="2:3" ht="12.75" customHeight="1">
      <c r="B474" s="63"/>
      <c r="C474" s="63"/>
    </row>
    <row r="475" spans="2:3" ht="12.75" customHeight="1">
      <c r="B475" s="63"/>
      <c r="C475" s="63"/>
    </row>
    <row r="476" spans="2:3" ht="12.75" customHeight="1">
      <c r="B476" s="63"/>
      <c r="C476" s="63"/>
    </row>
    <row r="477" spans="2:3" ht="12.75" customHeight="1">
      <c r="B477" s="63"/>
      <c r="C477" s="63"/>
    </row>
    <row r="478" spans="2:3" ht="12.75" customHeight="1">
      <c r="B478" s="63"/>
      <c r="C478" s="63"/>
    </row>
    <row r="479" spans="2:3" ht="12.75" customHeight="1">
      <c r="B479" s="63"/>
      <c r="C479" s="63"/>
    </row>
    <row r="480" spans="2:3" ht="12.75" customHeight="1">
      <c r="B480" s="63"/>
      <c r="C480" s="63"/>
    </row>
    <row r="481" spans="2:3" ht="12.75" customHeight="1">
      <c r="B481" s="63"/>
      <c r="C481" s="63"/>
    </row>
    <row r="482" spans="2:3" ht="12.75" customHeight="1">
      <c r="B482" s="63"/>
      <c r="C482" s="63"/>
    </row>
    <row r="483" spans="2:3" ht="12.75" customHeight="1">
      <c r="B483" s="63"/>
      <c r="C483" s="63"/>
    </row>
    <row r="484" spans="2:3" ht="12.75" customHeight="1">
      <c r="B484" s="63"/>
      <c r="C484" s="63"/>
    </row>
    <row r="485" spans="2:3" ht="12.75" customHeight="1">
      <c r="B485" s="63"/>
      <c r="C485" s="63"/>
    </row>
    <row r="486" spans="2:3" ht="12.75" customHeight="1">
      <c r="B486" s="63"/>
      <c r="C486" s="63"/>
    </row>
    <row r="487" spans="2:3" ht="12.75" customHeight="1">
      <c r="B487" s="63"/>
      <c r="C487" s="63"/>
    </row>
    <row r="488" spans="2:3" ht="12.75" customHeight="1">
      <c r="B488" s="63"/>
      <c r="C488" s="63"/>
    </row>
    <row r="489" spans="2:3" ht="12.75" customHeight="1">
      <c r="B489" s="63"/>
      <c r="C489" s="63"/>
    </row>
    <row r="490" spans="2:3" ht="12.75" customHeight="1">
      <c r="B490" s="63"/>
      <c r="C490" s="63"/>
    </row>
    <row r="491" spans="2:3" ht="12.75" customHeight="1">
      <c r="B491" s="63"/>
      <c r="C491" s="63"/>
    </row>
    <row r="492" spans="2:3" ht="12.75" customHeight="1">
      <c r="B492" s="63"/>
      <c r="C492" s="63"/>
    </row>
    <row r="493" spans="2:3" ht="12.75" customHeight="1">
      <c r="B493" s="63"/>
      <c r="C493" s="63"/>
    </row>
    <row r="494" spans="2:3" ht="12.75" customHeight="1">
      <c r="B494" s="63"/>
      <c r="C494" s="63"/>
    </row>
    <row r="495" spans="2:3" ht="12.75" customHeight="1">
      <c r="B495" s="63"/>
      <c r="C495" s="63"/>
    </row>
    <row r="496" spans="2:3" ht="12.75" customHeight="1">
      <c r="B496" s="63"/>
      <c r="C496" s="63"/>
    </row>
    <row r="497" spans="2:3" ht="12.75" customHeight="1">
      <c r="B497" s="63"/>
      <c r="C497" s="63"/>
    </row>
    <row r="498" spans="2:3" ht="12.75" customHeight="1">
      <c r="B498" s="63"/>
      <c r="C498" s="63"/>
    </row>
    <row r="499" spans="2:3" ht="12.75" customHeight="1">
      <c r="B499" s="63"/>
      <c r="C499" s="63"/>
    </row>
    <row r="500" spans="2:3" ht="12.75" customHeight="1">
      <c r="B500" s="63"/>
      <c r="C500" s="63"/>
    </row>
    <row r="501" spans="2:3" ht="12.75" customHeight="1">
      <c r="B501" s="63"/>
      <c r="C501" s="63"/>
    </row>
    <row r="502" spans="2:3" ht="12.75" customHeight="1">
      <c r="B502" s="63"/>
      <c r="C502" s="63"/>
    </row>
    <row r="503" spans="2:3" ht="12.75" customHeight="1">
      <c r="B503" s="63"/>
      <c r="C503" s="63"/>
    </row>
    <row r="504" spans="2:3" ht="12.75" customHeight="1">
      <c r="B504" s="63"/>
      <c r="C504" s="63"/>
    </row>
    <row r="505" spans="2:3" ht="12.75" customHeight="1">
      <c r="B505" s="63"/>
      <c r="C505" s="63"/>
    </row>
    <row r="506" spans="2:3" ht="12.75" customHeight="1">
      <c r="B506" s="63"/>
      <c r="C506" s="63"/>
    </row>
    <row r="507" spans="2:3" ht="12.75" customHeight="1">
      <c r="B507" s="63"/>
      <c r="C507" s="63"/>
    </row>
    <row r="508" spans="2:3" ht="12.75" customHeight="1">
      <c r="B508" s="63"/>
      <c r="C508" s="63"/>
    </row>
    <row r="509" spans="2:3" ht="12.75" customHeight="1">
      <c r="B509" s="63"/>
      <c r="C509" s="63"/>
    </row>
    <row r="510" spans="2:3" ht="12.75" customHeight="1">
      <c r="B510" s="63"/>
      <c r="C510" s="63"/>
    </row>
    <row r="511" spans="2:3" ht="12.75" customHeight="1">
      <c r="B511" s="63"/>
      <c r="C511" s="63"/>
    </row>
    <row r="512" spans="2:3" ht="12.75" customHeight="1">
      <c r="B512" s="63"/>
      <c r="C512" s="63"/>
    </row>
    <row r="513" spans="2:3" ht="12.75" customHeight="1">
      <c r="B513" s="63"/>
      <c r="C513" s="63"/>
    </row>
    <row r="514" spans="2:3" ht="12.75" customHeight="1">
      <c r="B514" s="63"/>
      <c r="C514" s="63"/>
    </row>
    <row r="515" spans="2:3" ht="12.75" customHeight="1">
      <c r="B515" s="63"/>
      <c r="C515" s="63"/>
    </row>
    <row r="516" spans="2:3" ht="12.75" customHeight="1">
      <c r="B516" s="63"/>
      <c r="C516" s="63"/>
    </row>
    <row r="517" spans="2:3" ht="12.75" customHeight="1">
      <c r="B517" s="63"/>
      <c r="C517" s="63"/>
    </row>
    <row r="518" spans="2:3" ht="12.75" customHeight="1">
      <c r="B518" s="63"/>
      <c r="C518" s="63"/>
    </row>
    <row r="519" spans="2:3" ht="12.75" customHeight="1">
      <c r="B519" s="63"/>
      <c r="C519" s="63"/>
    </row>
    <row r="520" spans="2:3" ht="12.75" customHeight="1">
      <c r="B520" s="63"/>
      <c r="C520" s="63"/>
    </row>
    <row r="521" spans="2:3" ht="12.75" customHeight="1">
      <c r="B521" s="63"/>
      <c r="C521" s="63"/>
    </row>
    <row r="522" spans="2:3" ht="12.75" customHeight="1">
      <c r="B522" s="63"/>
      <c r="C522" s="63"/>
    </row>
    <row r="523" spans="2:3" ht="12.75" customHeight="1">
      <c r="B523" s="63"/>
      <c r="C523" s="63"/>
    </row>
    <row r="524" spans="2:3" ht="12.75" customHeight="1">
      <c r="B524" s="63"/>
      <c r="C524" s="63"/>
    </row>
    <row r="525" spans="2:3" ht="12.75" customHeight="1">
      <c r="B525" s="63"/>
      <c r="C525" s="63"/>
    </row>
    <row r="526" spans="2:3" ht="12.75" customHeight="1">
      <c r="B526" s="63"/>
      <c r="C526" s="63"/>
    </row>
    <row r="527" spans="2:3" ht="12.75" customHeight="1">
      <c r="B527" s="63"/>
      <c r="C527" s="63"/>
    </row>
    <row r="528" spans="2:3" ht="12.75" customHeight="1">
      <c r="B528" s="63"/>
      <c r="C528" s="63"/>
    </row>
    <row r="529" spans="2:3" ht="12.75" customHeight="1">
      <c r="B529" s="63"/>
      <c r="C529" s="63"/>
    </row>
    <row r="530" spans="2:3" ht="12.75" customHeight="1">
      <c r="B530" s="63"/>
      <c r="C530" s="63"/>
    </row>
    <row r="531" spans="2:3" ht="12.75" customHeight="1">
      <c r="B531" s="63"/>
      <c r="C531" s="63"/>
    </row>
    <row r="532" spans="2:3" ht="12.75" customHeight="1">
      <c r="B532" s="63"/>
      <c r="C532" s="63"/>
    </row>
    <row r="533" spans="2:3" ht="12.75" customHeight="1">
      <c r="B533" s="63"/>
      <c r="C533" s="63"/>
    </row>
    <row r="534" spans="2:3" ht="12.75" customHeight="1">
      <c r="B534" s="63"/>
      <c r="C534" s="63"/>
    </row>
    <row r="535" spans="2:3" ht="12.75" customHeight="1">
      <c r="B535" s="63"/>
      <c r="C535" s="63"/>
    </row>
    <row r="536" spans="2:3" ht="12.75" customHeight="1">
      <c r="B536" s="63"/>
      <c r="C536" s="63"/>
    </row>
    <row r="537" spans="2:3" ht="12.75" customHeight="1">
      <c r="B537" s="63"/>
      <c r="C537" s="63"/>
    </row>
    <row r="538" spans="2:3" ht="12.75" customHeight="1">
      <c r="B538" s="63"/>
      <c r="C538" s="63"/>
    </row>
    <row r="539" spans="2:3" ht="12.75" customHeight="1">
      <c r="B539" s="63"/>
      <c r="C539" s="63"/>
    </row>
    <row r="540" spans="2:3" ht="12.75" customHeight="1">
      <c r="B540" s="63"/>
      <c r="C540" s="63"/>
    </row>
    <row r="541" spans="2:3" ht="12.75" customHeight="1">
      <c r="B541" s="63"/>
      <c r="C541" s="63"/>
    </row>
    <row r="542" spans="2:3" ht="12.75" customHeight="1">
      <c r="B542" s="63"/>
      <c r="C542" s="63"/>
    </row>
    <row r="543" spans="2:3" ht="12.75" customHeight="1">
      <c r="B543" s="63"/>
      <c r="C543" s="63"/>
    </row>
    <row r="544" spans="2:3" ht="12.75" customHeight="1">
      <c r="B544" s="63"/>
      <c r="C544" s="63"/>
    </row>
    <row r="545" spans="2:3" ht="12.75" customHeight="1">
      <c r="B545" s="63"/>
      <c r="C545" s="63"/>
    </row>
    <row r="546" spans="2:3" ht="12.75" customHeight="1">
      <c r="B546" s="63"/>
      <c r="C546" s="63"/>
    </row>
    <row r="547" spans="2:3" ht="12.75" customHeight="1">
      <c r="B547" s="63"/>
      <c r="C547" s="63"/>
    </row>
    <row r="548" spans="2:3" ht="12.75" customHeight="1">
      <c r="B548" s="63"/>
      <c r="C548" s="63"/>
    </row>
    <row r="549" spans="2:3" ht="12.75" customHeight="1">
      <c r="B549" s="63"/>
      <c r="C549" s="63"/>
    </row>
    <row r="550" spans="2:3" ht="12.75" customHeight="1">
      <c r="B550" s="63"/>
      <c r="C550" s="63"/>
    </row>
    <row r="551" spans="2:3" ht="12.75" customHeight="1">
      <c r="B551" s="63"/>
      <c r="C551" s="63"/>
    </row>
    <row r="552" spans="2:3" ht="12.75" customHeight="1">
      <c r="B552" s="63"/>
      <c r="C552" s="63"/>
    </row>
    <row r="553" spans="2:3" ht="12.75" customHeight="1">
      <c r="B553" s="63"/>
      <c r="C553" s="63"/>
    </row>
    <row r="554" spans="2:3" ht="12.75" customHeight="1">
      <c r="B554" s="63"/>
      <c r="C554" s="63"/>
    </row>
    <row r="555" spans="2:3" ht="12.75" customHeight="1">
      <c r="B555" s="63"/>
      <c r="C555" s="63"/>
    </row>
    <row r="556" spans="2:3" ht="12.75" customHeight="1">
      <c r="B556" s="63"/>
      <c r="C556" s="63"/>
    </row>
    <row r="557" spans="2:3" ht="12.75" customHeight="1">
      <c r="B557" s="63"/>
      <c r="C557" s="63"/>
    </row>
    <row r="558" spans="2:3" ht="12.75" customHeight="1">
      <c r="B558" s="63"/>
      <c r="C558" s="63"/>
    </row>
    <row r="559" spans="2:3" ht="12.75" customHeight="1">
      <c r="B559" s="63"/>
      <c r="C559" s="63"/>
    </row>
    <row r="560" spans="2:3" ht="12.75" customHeight="1">
      <c r="B560" s="63"/>
      <c r="C560" s="63"/>
    </row>
    <row r="561" spans="2:3" ht="12.75" customHeight="1">
      <c r="B561" s="63"/>
      <c r="C561" s="63"/>
    </row>
    <row r="562" spans="2:3" ht="12.75" customHeight="1">
      <c r="B562" s="63"/>
      <c r="C562" s="63"/>
    </row>
    <row r="563" spans="2:3" ht="12.75" customHeight="1">
      <c r="B563" s="63"/>
      <c r="C563" s="63"/>
    </row>
    <row r="564" spans="2:3" ht="12.75" customHeight="1">
      <c r="B564" s="63"/>
      <c r="C564" s="63"/>
    </row>
    <row r="565" spans="2:3" ht="12.75" customHeight="1">
      <c r="B565" s="63"/>
      <c r="C565" s="63"/>
    </row>
    <row r="566" spans="2:3" ht="12.75" customHeight="1">
      <c r="B566" s="63"/>
      <c r="C566" s="63"/>
    </row>
    <row r="567" spans="2:3" ht="12.75" customHeight="1">
      <c r="B567" s="63"/>
      <c r="C567" s="63"/>
    </row>
    <row r="568" spans="2:3" ht="12.75" customHeight="1">
      <c r="B568" s="63"/>
      <c r="C568" s="63"/>
    </row>
    <row r="569" spans="2:3" ht="12.75" customHeight="1">
      <c r="B569" s="63"/>
      <c r="C569" s="63"/>
    </row>
    <row r="570" spans="2:3" ht="12.75" customHeight="1">
      <c r="B570" s="63"/>
      <c r="C570" s="63"/>
    </row>
    <row r="571" spans="2:3" ht="12.75" customHeight="1">
      <c r="B571" s="63"/>
      <c r="C571" s="63"/>
    </row>
    <row r="572" spans="2:3" ht="12.75" customHeight="1">
      <c r="B572" s="63"/>
      <c r="C572" s="63"/>
    </row>
    <row r="573" spans="2:3" ht="12.75" customHeight="1">
      <c r="B573" s="63"/>
      <c r="C573" s="63"/>
    </row>
    <row r="574" spans="2:3" ht="12.75" customHeight="1">
      <c r="B574" s="63"/>
      <c r="C574" s="63"/>
    </row>
    <row r="575" spans="2:3" ht="12.75" customHeight="1">
      <c r="B575" s="63"/>
      <c r="C575" s="63"/>
    </row>
    <row r="576" spans="2:3" ht="12.75" customHeight="1">
      <c r="B576" s="63"/>
      <c r="C576" s="63"/>
    </row>
    <row r="577" spans="2:3" ht="12.75" customHeight="1">
      <c r="B577" s="63"/>
      <c r="C577" s="63"/>
    </row>
    <row r="578" spans="2:3" ht="12.75" customHeight="1">
      <c r="B578" s="63"/>
      <c r="C578" s="63"/>
    </row>
    <row r="579" spans="2:3" ht="12.75" customHeight="1">
      <c r="B579" s="63"/>
      <c r="C579" s="63"/>
    </row>
    <row r="580" spans="2:3" ht="12.75" customHeight="1">
      <c r="B580" s="63"/>
      <c r="C580" s="63"/>
    </row>
    <row r="581" spans="2:3" ht="12.75" customHeight="1">
      <c r="B581" s="63"/>
      <c r="C581" s="63"/>
    </row>
    <row r="582" spans="2:3" ht="12.75" customHeight="1">
      <c r="B582" s="63"/>
      <c r="C582" s="63"/>
    </row>
    <row r="583" spans="2:3" ht="12.75" customHeight="1">
      <c r="B583" s="63"/>
      <c r="C583" s="63"/>
    </row>
    <row r="584" spans="2:3" ht="12.75" customHeight="1">
      <c r="B584" s="63"/>
      <c r="C584" s="63"/>
    </row>
    <row r="585" spans="2:3" ht="12.75" customHeight="1">
      <c r="B585" s="63"/>
      <c r="C585" s="63"/>
    </row>
    <row r="586" spans="2:3" ht="12.75" customHeight="1">
      <c r="B586" s="63"/>
      <c r="C586" s="63"/>
    </row>
    <row r="587" spans="2:3" ht="12.75" customHeight="1">
      <c r="B587" s="63"/>
      <c r="C587" s="63"/>
    </row>
    <row r="588" spans="2:3" ht="12.75" customHeight="1">
      <c r="B588" s="63"/>
      <c r="C588" s="63"/>
    </row>
    <row r="589" spans="2:3" ht="12.75" customHeight="1">
      <c r="B589" s="63"/>
      <c r="C589" s="63"/>
    </row>
    <row r="590" spans="2:3" ht="12.75" customHeight="1">
      <c r="B590" s="63"/>
      <c r="C590" s="63"/>
    </row>
    <row r="591" spans="2:3" ht="12.75" customHeight="1">
      <c r="B591" s="63"/>
      <c r="C591" s="63"/>
    </row>
    <row r="592" spans="2:3" ht="12.75" customHeight="1">
      <c r="B592" s="63"/>
      <c r="C592" s="63"/>
    </row>
    <row r="593" spans="2:3" ht="12.75" customHeight="1">
      <c r="B593" s="63"/>
      <c r="C593" s="63"/>
    </row>
    <row r="594" spans="2:3" ht="12.75" customHeight="1">
      <c r="B594" s="63"/>
      <c r="C594" s="63"/>
    </row>
    <row r="595" spans="2:3" ht="12.75" customHeight="1">
      <c r="B595" s="63"/>
      <c r="C595" s="63"/>
    </row>
    <row r="596" spans="2:3" ht="12.75" customHeight="1">
      <c r="B596" s="63"/>
      <c r="C596" s="63"/>
    </row>
    <row r="597" spans="2:3" ht="12.75" customHeight="1">
      <c r="B597" s="63"/>
      <c r="C597" s="63"/>
    </row>
    <row r="598" spans="2:3" ht="12.75" customHeight="1">
      <c r="B598" s="63"/>
      <c r="C598" s="63"/>
    </row>
    <row r="599" spans="2:3" ht="12.75" customHeight="1">
      <c r="B599" s="63"/>
      <c r="C599" s="63"/>
    </row>
    <row r="600" spans="2:3" ht="12.75" customHeight="1">
      <c r="B600" s="63"/>
      <c r="C600" s="63"/>
    </row>
    <row r="601" spans="2:3" ht="12.75" customHeight="1">
      <c r="B601" s="63"/>
      <c r="C601" s="63"/>
    </row>
    <row r="602" spans="2:3" ht="12.75" customHeight="1">
      <c r="B602" s="63"/>
      <c r="C602" s="63"/>
    </row>
    <row r="603" spans="2:3" ht="12.75" customHeight="1">
      <c r="B603" s="63"/>
      <c r="C603" s="63"/>
    </row>
    <row r="604" spans="2:3" ht="12.75" customHeight="1">
      <c r="B604" s="63"/>
      <c r="C604" s="63"/>
    </row>
    <row r="605" spans="2:3" ht="12.75" customHeight="1">
      <c r="B605" s="63"/>
      <c r="C605" s="63"/>
    </row>
    <row r="606" spans="2:3" ht="12.75" customHeight="1">
      <c r="B606" s="63"/>
      <c r="C606" s="63"/>
    </row>
    <row r="607" spans="2:3" ht="12.75" customHeight="1">
      <c r="B607" s="63"/>
      <c r="C607" s="63"/>
    </row>
    <row r="608" spans="2:3" ht="12.75" customHeight="1">
      <c r="B608" s="63"/>
      <c r="C608" s="63"/>
    </row>
    <row r="609" spans="2:3" ht="12.75" customHeight="1">
      <c r="B609" s="63"/>
      <c r="C609" s="63"/>
    </row>
    <row r="610" spans="2:3" ht="12.75" customHeight="1">
      <c r="B610" s="63"/>
      <c r="C610" s="63"/>
    </row>
    <row r="611" spans="2:3" ht="12.75" customHeight="1">
      <c r="B611" s="63"/>
      <c r="C611" s="63"/>
    </row>
    <row r="612" spans="2:3" ht="12.75" customHeight="1">
      <c r="B612" s="63"/>
      <c r="C612" s="63"/>
    </row>
    <row r="613" spans="2:3" ht="12.75" customHeight="1">
      <c r="B613" s="63"/>
      <c r="C613" s="63"/>
    </row>
    <row r="614" spans="2:3" ht="12.75" customHeight="1">
      <c r="B614" s="63"/>
      <c r="C614" s="63"/>
    </row>
    <row r="615" spans="2:3" ht="12.75" customHeight="1">
      <c r="B615" s="63"/>
      <c r="C615" s="63"/>
    </row>
    <row r="616" spans="2:3" ht="12.75" customHeight="1">
      <c r="B616" s="63"/>
      <c r="C616" s="63"/>
    </row>
    <row r="617" spans="2:3" ht="12.75" customHeight="1">
      <c r="B617" s="63"/>
      <c r="C617" s="63"/>
    </row>
    <row r="618" spans="2:3" ht="12.75" customHeight="1">
      <c r="B618" s="63"/>
      <c r="C618" s="63"/>
    </row>
    <row r="619" spans="2:3" ht="12.75" customHeight="1">
      <c r="B619" s="63"/>
      <c r="C619" s="63"/>
    </row>
    <row r="620" spans="2:3" ht="12.75" customHeight="1">
      <c r="B620" s="63"/>
      <c r="C620" s="63"/>
    </row>
    <row r="621" spans="2:3" ht="12.75" customHeight="1">
      <c r="B621" s="63"/>
      <c r="C621" s="63"/>
    </row>
    <row r="622" spans="2:3" ht="12.75" customHeight="1">
      <c r="B622" s="63"/>
      <c r="C622" s="63"/>
    </row>
    <row r="623" spans="2:3" ht="12.75" customHeight="1">
      <c r="B623" s="63"/>
      <c r="C623" s="63"/>
    </row>
    <row r="624" spans="2:3" ht="12.75" customHeight="1">
      <c r="B624" s="63"/>
      <c r="C624" s="63"/>
    </row>
    <row r="625" spans="2:3" ht="12.75" customHeight="1">
      <c r="B625" s="63"/>
      <c r="C625" s="63"/>
    </row>
    <row r="626" spans="2:3" ht="12.75" customHeight="1">
      <c r="B626" s="63"/>
      <c r="C626" s="63"/>
    </row>
    <row r="627" spans="2:3" ht="12.75" customHeight="1">
      <c r="B627" s="63"/>
      <c r="C627" s="63"/>
    </row>
    <row r="628" spans="2:3" ht="12.75" customHeight="1">
      <c r="B628" s="63"/>
      <c r="C628" s="63"/>
    </row>
    <row r="629" spans="2:3" ht="12.75" customHeight="1">
      <c r="B629" s="63"/>
      <c r="C629" s="63"/>
    </row>
    <row r="630" spans="2:3" ht="12.75" customHeight="1">
      <c r="B630" s="63"/>
      <c r="C630" s="63"/>
    </row>
    <row r="631" spans="2:3" ht="12.75" customHeight="1">
      <c r="B631" s="63"/>
      <c r="C631" s="63"/>
    </row>
    <row r="632" spans="2:3" ht="12.75" customHeight="1">
      <c r="B632" s="63"/>
      <c r="C632" s="63"/>
    </row>
    <row r="633" spans="2:3" ht="12.75" customHeight="1">
      <c r="B633" s="63"/>
      <c r="C633" s="63"/>
    </row>
    <row r="634" spans="2:3" ht="12.75" customHeight="1">
      <c r="B634" s="63"/>
      <c r="C634" s="63"/>
    </row>
    <row r="635" spans="2:3" ht="12.75" customHeight="1">
      <c r="B635" s="63"/>
      <c r="C635" s="63"/>
    </row>
    <row r="636" spans="2:3" ht="12.75" customHeight="1">
      <c r="B636" s="63"/>
      <c r="C636" s="63"/>
    </row>
    <row r="637" spans="2:3" ht="12.75" customHeight="1">
      <c r="B637" s="63"/>
      <c r="C637" s="63"/>
    </row>
    <row r="638" spans="2:3" ht="12.75" customHeight="1">
      <c r="B638" s="63"/>
      <c r="C638" s="63"/>
    </row>
    <row r="639" spans="2:3" ht="12.75" customHeight="1">
      <c r="B639" s="63"/>
      <c r="C639" s="63"/>
    </row>
    <row r="640" spans="2:3" ht="12.75" customHeight="1">
      <c r="B640" s="63"/>
      <c r="C640" s="63"/>
    </row>
    <row r="641" spans="2:3" ht="12.75" customHeight="1">
      <c r="B641" s="63"/>
      <c r="C641" s="63"/>
    </row>
    <row r="642" spans="2:3" ht="12.75" customHeight="1">
      <c r="B642" s="63"/>
      <c r="C642" s="63"/>
    </row>
    <row r="643" spans="2:3" ht="12.75" customHeight="1">
      <c r="B643" s="63"/>
      <c r="C643" s="63"/>
    </row>
    <row r="644" spans="2:3" ht="12.75" customHeight="1">
      <c r="B644" s="63"/>
      <c r="C644" s="63"/>
    </row>
    <row r="645" spans="2:3" ht="12.75" customHeight="1">
      <c r="B645" s="63"/>
      <c r="C645" s="63"/>
    </row>
    <row r="646" spans="2:3" ht="12.75" customHeight="1">
      <c r="B646" s="63"/>
      <c r="C646" s="63"/>
    </row>
    <row r="647" spans="2:3" ht="12.75" customHeight="1">
      <c r="B647" s="63"/>
      <c r="C647" s="63"/>
    </row>
    <row r="648" spans="2:3" ht="12.75" customHeight="1">
      <c r="B648" s="63"/>
      <c r="C648" s="63"/>
    </row>
    <row r="649" spans="2:3" ht="12.75" customHeight="1">
      <c r="B649" s="63"/>
      <c r="C649" s="63"/>
    </row>
    <row r="650" spans="2:3" ht="12.75" customHeight="1">
      <c r="B650" s="63"/>
      <c r="C650" s="63"/>
    </row>
    <row r="651" spans="2:3" ht="12.75" customHeight="1">
      <c r="B651" s="63"/>
      <c r="C651" s="63"/>
    </row>
    <row r="652" spans="2:3" ht="12.75" customHeight="1">
      <c r="B652" s="63"/>
      <c r="C652" s="63"/>
    </row>
    <row r="653" spans="2:3" ht="12.75" customHeight="1">
      <c r="B653" s="63"/>
      <c r="C653" s="63"/>
    </row>
    <row r="654" spans="2:3" ht="12.75" customHeight="1">
      <c r="B654" s="63"/>
      <c r="C654" s="63"/>
    </row>
    <row r="655" spans="2:3" ht="12.75" customHeight="1">
      <c r="B655" s="63"/>
      <c r="C655" s="63"/>
    </row>
    <row r="656" spans="2:3" ht="12.75" customHeight="1">
      <c r="B656" s="63"/>
      <c r="C656" s="63"/>
    </row>
    <row r="657" spans="2:3" ht="12.75" customHeight="1">
      <c r="B657" s="63"/>
      <c r="C657" s="63"/>
    </row>
    <row r="658" spans="2:3" ht="12.75" customHeight="1">
      <c r="B658" s="63"/>
      <c r="C658" s="63"/>
    </row>
    <row r="659" spans="2:3" ht="12.75" customHeight="1">
      <c r="B659" s="63"/>
      <c r="C659" s="63"/>
    </row>
    <row r="660" spans="2:3" ht="12.75" customHeight="1">
      <c r="B660" s="63"/>
      <c r="C660" s="63"/>
    </row>
    <row r="661" spans="2:3" ht="12.75" customHeight="1">
      <c r="B661" s="63"/>
      <c r="C661" s="63"/>
    </row>
    <row r="662" spans="2:3" ht="12.75" customHeight="1">
      <c r="B662" s="63"/>
      <c r="C662" s="63"/>
    </row>
    <row r="663" spans="2:3" ht="12.75" customHeight="1">
      <c r="B663" s="63"/>
      <c r="C663" s="63"/>
    </row>
    <row r="664" spans="2:3" ht="12.75" customHeight="1">
      <c r="B664" s="63"/>
      <c r="C664" s="63"/>
    </row>
    <row r="665" spans="2:3" ht="12.75" customHeight="1">
      <c r="B665" s="63"/>
      <c r="C665" s="63"/>
    </row>
    <row r="666" spans="2:3" ht="12.75" customHeight="1">
      <c r="B666" s="63"/>
      <c r="C666" s="63"/>
    </row>
    <row r="667" spans="2:3" ht="12.75" customHeight="1">
      <c r="B667" s="63"/>
      <c r="C667" s="63"/>
    </row>
    <row r="668" spans="2:3" ht="12.75" customHeight="1">
      <c r="B668" s="63"/>
      <c r="C668" s="63"/>
    </row>
    <row r="669" spans="2:3" ht="12.75" customHeight="1">
      <c r="B669" s="63"/>
      <c r="C669" s="63"/>
    </row>
    <row r="670" spans="2:3" ht="12.75" customHeight="1">
      <c r="B670" s="63"/>
      <c r="C670" s="63"/>
    </row>
    <row r="671" spans="2:3" ht="12.75" customHeight="1">
      <c r="B671" s="63"/>
      <c r="C671" s="63"/>
    </row>
    <row r="672" spans="2:3" ht="12.75" customHeight="1">
      <c r="B672" s="63"/>
      <c r="C672" s="63"/>
    </row>
    <row r="673" spans="2:3" ht="12.75" customHeight="1">
      <c r="B673" s="63"/>
      <c r="C673" s="63"/>
    </row>
    <row r="674" spans="2:3" ht="12.75" customHeight="1">
      <c r="B674" s="63"/>
      <c r="C674" s="63"/>
    </row>
    <row r="675" spans="2:3" ht="12.75" customHeight="1">
      <c r="B675" s="63"/>
      <c r="C675" s="63"/>
    </row>
    <row r="676" spans="2:3" ht="12.75" customHeight="1">
      <c r="B676" s="63"/>
      <c r="C676" s="63"/>
    </row>
    <row r="677" spans="2:3" ht="12.75" customHeight="1">
      <c r="B677" s="63"/>
      <c r="C677" s="63"/>
    </row>
    <row r="678" spans="2:3" ht="12.75" customHeight="1">
      <c r="B678" s="63"/>
      <c r="C678" s="63"/>
    </row>
    <row r="679" spans="2:3" ht="12.75" customHeight="1">
      <c r="B679" s="63"/>
      <c r="C679" s="63"/>
    </row>
    <row r="680" spans="2:3" ht="12.75" customHeight="1">
      <c r="B680" s="63"/>
      <c r="C680" s="63"/>
    </row>
    <row r="681" spans="2:3" ht="12.75" customHeight="1">
      <c r="B681" s="63"/>
      <c r="C681" s="63"/>
    </row>
    <row r="682" spans="2:3" ht="12.75" customHeight="1">
      <c r="B682" s="63"/>
      <c r="C682" s="63"/>
    </row>
    <row r="683" spans="2:3" ht="12.75" customHeight="1">
      <c r="B683" s="63"/>
      <c r="C683" s="63"/>
    </row>
    <row r="684" spans="2:3" ht="12.75" customHeight="1">
      <c r="B684" s="63"/>
      <c r="C684" s="63"/>
    </row>
    <row r="685" spans="2:3" ht="12.75" customHeight="1">
      <c r="B685" s="63"/>
      <c r="C685" s="63"/>
    </row>
    <row r="686" spans="2:3" ht="12.75" customHeight="1">
      <c r="B686" s="63"/>
      <c r="C686" s="63"/>
    </row>
    <row r="687" spans="2:3" ht="12.75" customHeight="1">
      <c r="B687" s="63"/>
      <c r="C687" s="63"/>
    </row>
    <row r="688" spans="2:3" ht="12.75" customHeight="1">
      <c r="B688" s="63"/>
      <c r="C688" s="63"/>
    </row>
    <row r="689" spans="2:3" ht="12.75" customHeight="1">
      <c r="B689" s="63"/>
      <c r="C689" s="63"/>
    </row>
    <row r="690" spans="2:3" ht="12.75" customHeight="1">
      <c r="B690" s="63"/>
      <c r="C690" s="63"/>
    </row>
    <row r="691" spans="2:3" ht="12.75" customHeight="1">
      <c r="B691" s="63"/>
      <c r="C691" s="63"/>
    </row>
    <row r="692" spans="2:3" ht="12.75" customHeight="1">
      <c r="B692" s="63"/>
      <c r="C692" s="63"/>
    </row>
    <row r="693" spans="2:3" ht="12.75" customHeight="1">
      <c r="B693" s="63"/>
      <c r="C693" s="63"/>
    </row>
    <row r="694" spans="2:3" ht="12.75" customHeight="1">
      <c r="B694" s="63"/>
      <c r="C694" s="63"/>
    </row>
    <row r="695" spans="2:3" ht="12.75" customHeight="1">
      <c r="B695" s="63"/>
      <c r="C695" s="63"/>
    </row>
    <row r="696" spans="2:3" ht="12.75" customHeight="1">
      <c r="B696" s="63"/>
      <c r="C696" s="63"/>
    </row>
    <row r="697" spans="2:3" ht="12.75" customHeight="1">
      <c r="B697" s="63"/>
      <c r="C697" s="63"/>
    </row>
    <row r="698" spans="2:3" ht="12.75" customHeight="1">
      <c r="B698" s="63"/>
      <c r="C698" s="63"/>
    </row>
    <row r="699" spans="2:3" ht="12.75" customHeight="1">
      <c r="B699" s="63"/>
      <c r="C699" s="63"/>
    </row>
    <row r="700" spans="2:3" ht="12.75" customHeight="1">
      <c r="B700" s="63"/>
      <c r="C700" s="63"/>
    </row>
    <row r="701" spans="2:3" ht="12.75" customHeight="1">
      <c r="B701" s="63"/>
      <c r="C701" s="63"/>
    </row>
    <row r="702" spans="2:3" ht="12.75" customHeight="1">
      <c r="B702" s="63"/>
      <c r="C702" s="63"/>
    </row>
    <row r="703" spans="2:3" ht="12.75" customHeight="1">
      <c r="B703" s="63"/>
      <c r="C703" s="63"/>
    </row>
    <row r="704" spans="2:3" ht="12.75" customHeight="1">
      <c r="B704" s="63"/>
      <c r="C704" s="63"/>
    </row>
    <row r="705" spans="2:3" ht="12.75" customHeight="1">
      <c r="B705" s="63"/>
      <c r="C705" s="63"/>
    </row>
    <row r="706" spans="2:3" ht="12.75" customHeight="1">
      <c r="B706" s="63"/>
      <c r="C706" s="63"/>
    </row>
    <row r="707" spans="2:3" ht="12.75" customHeight="1">
      <c r="B707" s="63"/>
      <c r="C707" s="63"/>
    </row>
    <row r="708" spans="2:3" ht="12.75" customHeight="1">
      <c r="B708" s="63"/>
      <c r="C708" s="63"/>
    </row>
    <row r="709" spans="2:3" ht="12.75" customHeight="1">
      <c r="B709" s="63"/>
      <c r="C709" s="63"/>
    </row>
    <row r="710" spans="2:3" ht="12.75" customHeight="1">
      <c r="B710" s="63"/>
      <c r="C710" s="63"/>
    </row>
    <row r="711" spans="2:3" ht="12.75" customHeight="1">
      <c r="B711" s="63"/>
      <c r="C711" s="63"/>
    </row>
    <row r="712" spans="2:3" ht="12.75" customHeight="1">
      <c r="B712" s="63"/>
      <c r="C712" s="63"/>
    </row>
    <row r="713" spans="2:3" ht="12.75" customHeight="1">
      <c r="B713" s="63"/>
      <c r="C713" s="63"/>
    </row>
    <row r="714" spans="2:3" ht="12.75" customHeight="1">
      <c r="B714" s="63"/>
      <c r="C714" s="63"/>
    </row>
    <row r="715" spans="2:3" ht="12.75" customHeight="1">
      <c r="B715" s="63"/>
      <c r="C715" s="63"/>
    </row>
    <row r="716" spans="2:3" ht="12.75" customHeight="1">
      <c r="B716" s="63"/>
      <c r="C716" s="63"/>
    </row>
    <row r="717" spans="2:3" ht="12.75" customHeight="1">
      <c r="B717" s="63"/>
      <c r="C717" s="63"/>
    </row>
    <row r="718" spans="2:3" ht="12.75" customHeight="1">
      <c r="B718" s="63"/>
      <c r="C718" s="63"/>
    </row>
    <row r="719" spans="2:3" ht="12.75" customHeight="1">
      <c r="B719" s="63"/>
      <c r="C719" s="63"/>
    </row>
    <row r="720" spans="2:3" ht="12.75" customHeight="1">
      <c r="B720" s="63"/>
      <c r="C720" s="63"/>
    </row>
    <row r="721" spans="2:3" ht="12.75" customHeight="1">
      <c r="B721" s="63"/>
      <c r="C721" s="63"/>
    </row>
    <row r="722" spans="2:3" ht="12.75" customHeight="1">
      <c r="B722" s="63"/>
      <c r="C722" s="63"/>
    </row>
    <row r="723" spans="2:3" ht="12.75" customHeight="1">
      <c r="B723" s="63"/>
      <c r="C723" s="63"/>
    </row>
    <row r="724" spans="2:3" ht="12.75" customHeight="1">
      <c r="B724" s="63"/>
      <c r="C724" s="63"/>
    </row>
    <row r="725" spans="2:3" ht="12.75" customHeight="1">
      <c r="B725" s="63"/>
      <c r="C725" s="63"/>
    </row>
    <row r="726" spans="2:3" ht="12.75" customHeight="1">
      <c r="B726" s="63"/>
      <c r="C726" s="63"/>
    </row>
    <row r="727" spans="2:3" ht="12.75" customHeight="1">
      <c r="B727" s="63"/>
      <c r="C727" s="63"/>
    </row>
    <row r="728" spans="2:3" ht="12.75" customHeight="1">
      <c r="B728" s="63"/>
      <c r="C728" s="63"/>
    </row>
    <row r="729" spans="2:3" ht="12.75" customHeight="1">
      <c r="B729" s="63"/>
      <c r="C729" s="63"/>
    </row>
    <row r="730" spans="2:3" ht="12.75" customHeight="1">
      <c r="B730" s="63"/>
      <c r="C730" s="63"/>
    </row>
    <row r="731" spans="2:3" ht="12.75" customHeight="1">
      <c r="B731" s="63"/>
      <c r="C731" s="63"/>
    </row>
    <row r="732" spans="2:3" ht="12.75" customHeight="1">
      <c r="B732" s="63"/>
      <c r="C732" s="63"/>
    </row>
    <row r="733" spans="2:3" ht="12.75" customHeight="1">
      <c r="B733" s="63"/>
      <c r="C733" s="63"/>
    </row>
    <row r="734" spans="2:3" ht="12.75" customHeight="1">
      <c r="B734" s="63"/>
      <c r="C734" s="63"/>
    </row>
    <row r="735" spans="2:3" ht="12.75" customHeight="1">
      <c r="B735" s="63"/>
      <c r="C735" s="63"/>
    </row>
    <row r="736" spans="2:3" ht="12.75" customHeight="1">
      <c r="B736" s="63"/>
      <c r="C736" s="63"/>
    </row>
    <row r="737" spans="2:3" ht="12.75" customHeight="1">
      <c r="B737" s="63"/>
      <c r="C737" s="63"/>
    </row>
    <row r="738" spans="2:3" ht="12.75" customHeight="1">
      <c r="B738" s="63"/>
      <c r="C738" s="63"/>
    </row>
    <row r="739" spans="2:3" ht="12.75" customHeight="1">
      <c r="B739" s="63"/>
      <c r="C739" s="63"/>
    </row>
    <row r="740" spans="2:3" ht="12.75" customHeight="1">
      <c r="B740" s="63"/>
      <c r="C740" s="63"/>
    </row>
    <row r="741" spans="2:3" ht="12.75" customHeight="1">
      <c r="B741" s="63"/>
      <c r="C741" s="63"/>
    </row>
    <row r="742" spans="2:3" ht="12.75" customHeight="1">
      <c r="B742" s="63"/>
      <c r="C742" s="63"/>
    </row>
    <row r="743" spans="2:3" ht="12.75" customHeight="1">
      <c r="B743" s="63"/>
      <c r="C743" s="63"/>
    </row>
    <row r="744" spans="2:3" ht="12.75" customHeight="1">
      <c r="B744" s="63"/>
      <c r="C744" s="63"/>
    </row>
    <row r="745" spans="2:3" ht="12.75" customHeight="1">
      <c r="B745" s="63"/>
      <c r="C745" s="63"/>
    </row>
    <row r="746" spans="2:3" ht="12.75" customHeight="1">
      <c r="B746" s="63"/>
      <c r="C746" s="63"/>
    </row>
    <row r="747" spans="2:3" ht="12.75" customHeight="1">
      <c r="B747" s="63"/>
      <c r="C747" s="63"/>
    </row>
    <row r="748" spans="2:3" ht="12.75" customHeight="1">
      <c r="B748" s="63"/>
      <c r="C748" s="63"/>
    </row>
    <row r="749" spans="2:3" ht="12.75" customHeight="1">
      <c r="B749" s="63"/>
      <c r="C749" s="63"/>
    </row>
    <row r="750" spans="2:3" ht="12.75" customHeight="1">
      <c r="B750" s="63"/>
      <c r="C750" s="63"/>
    </row>
    <row r="751" spans="2:3" ht="12.75" customHeight="1">
      <c r="B751" s="63"/>
      <c r="C751" s="63"/>
    </row>
    <row r="752" spans="2:3" ht="12.75" customHeight="1">
      <c r="B752" s="63"/>
      <c r="C752" s="63"/>
    </row>
    <row r="753" spans="2:3" ht="12.75" customHeight="1">
      <c r="B753" s="63"/>
      <c r="C753" s="63"/>
    </row>
    <row r="754" spans="2:3" ht="12.75" customHeight="1">
      <c r="B754" s="63"/>
      <c r="C754" s="63"/>
    </row>
    <row r="755" spans="2:3" ht="12.75" customHeight="1">
      <c r="B755" s="63"/>
      <c r="C755" s="63"/>
    </row>
    <row r="756" spans="2:3" ht="12.75" customHeight="1">
      <c r="B756" s="63"/>
      <c r="C756" s="63"/>
    </row>
    <row r="757" spans="2:3" ht="12.75" customHeight="1">
      <c r="B757" s="63"/>
      <c r="C757" s="63"/>
    </row>
    <row r="758" spans="2:3" ht="12.75" customHeight="1">
      <c r="B758" s="63"/>
      <c r="C758" s="63"/>
    </row>
    <row r="759" spans="2:3" ht="12.75" customHeight="1">
      <c r="B759" s="63"/>
      <c r="C759" s="63"/>
    </row>
    <row r="760" spans="2:3" ht="12.75" customHeight="1">
      <c r="B760" s="63"/>
      <c r="C760" s="63"/>
    </row>
    <row r="761" spans="2:3" ht="12.75" customHeight="1">
      <c r="B761" s="63"/>
      <c r="C761" s="63"/>
    </row>
    <row r="762" spans="2:3" ht="12.75" customHeight="1">
      <c r="B762" s="63"/>
      <c r="C762" s="63"/>
    </row>
    <row r="763" spans="2:3" ht="12.75" customHeight="1">
      <c r="B763" s="63"/>
      <c r="C763" s="63"/>
    </row>
    <row r="764" spans="2:3" ht="12.75" customHeight="1">
      <c r="B764" s="63"/>
      <c r="C764" s="63"/>
    </row>
    <row r="765" spans="2:3" ht="12.75" customHeight="1">
      <c r="B765" s="63"/>
      <c r="C765" s="63"/>
    </row>
    <row r="766" spans="2:3" ht="12.75" customHeight="1">
      <c r="B766" s="63"/>
      <c r="C766" s="63"/>
    </row>
    <row r="767" spans="2:3" ht="12.75" customHeight="1">
      <c r="B767" s="63"/>
      <c r="C767" s="63"/>
    </row>
    <row r="768" spans="2:3" ht="12.75" customHeight="1">
      <c r="B768" s="63"/>
      <c r="C768" s="63"/>
    </row>
    <row r="769" spans="2:3" ht="12.75" customHeight="1">
      <c r="B769" s="63"/>
      <c r="C769" s="63"/>
    </row>
    <row r="770" spans="2:3" ht="12.75" customHeight="1">
      <c r="B770" s="63"/>
      <c r="C770" s="63"/>
    </row>
    <row r="771" spans="2:3" ht="12.75" customHeight="1">
      <c r="B771" s="63"/>
      <c r="C771" s="63"/>
    </row>
    <row r="772" spans="2:3" ht="12.75" customHeight="1">
      <c r="B772" s="63"/>
      <c r="C772" s="63"/>
    </row>
    <row r="773" spans="2:3" ht="12.75" customHeight="1">
      <c r="B773" s="63"/>
      <c r="C773" s="63"/>
    </row>
    <row r="774" spans="2:3" ht="12.75" customHeight="1">
      <c r="B774" s="63"/>
      <c r="C774" s="63"/>
    </row>
    <row r="775" spans="2:3" ht="12.75" customHeight="1">
      <c r="B775" s="63"/>
      <c r="C775" s="63"/>
    </row>
    <row r="776" spans="2:3" ht="12.75" customHeight="1">
      <c r="B776" s="63"/>
      <c r="C776" s="63"/>
    </row>
    <row r="777" spans="2:3" ht="12.75" customHeight="1">
      <c r="B777" s="63"/>
      <c r="C777" s="63"/>
    </row>
    <row r="778" spans="2:3" ht="12.75" customHeight="1">
      <c r="B778" s="63"/>
      <c r="C778" s="63"/>
    </row>
    <row r="779" spans="2:3" ht="12.75" customHeight="1">
      <c r="B779" s="63"/>
      <c r="C779" s="63"/>
    </row>
    <row r="780" spans="2:3" ht="12.75" customHeight="1">
      <c r="B780" s="63"/>
      <c r="C780" s="63"/>
    </row>
    <row r="781" spans="2:3" ht="12.75" customHeight="1">
      <c r="B781" s="63"/>
      <c r="C781" s="63"/>
    </row>
    <row r="782" spans="2:3" ht="12.75" customHeight="1">
      <c r="B782" s="63"/>
      <c r="C782" s="63"/>
    </row>
    <row r="783" spans="2:3" ht="12.75" customHeight="1">
      <c r="B783" s="63"/>
      <c r="C783" s="63"/>
    </row>
    <row r="784" spans="2:3" ht="12.75" customHeight="1">
      <c r="B784" s="63"/>
      <c r="C784" s="63"/>
    </row>
    <row r="785" spans="2:3" ht="12.75" customHeight="1">
      <c r="B785" s="63"/>
      <c r="C785" s="63"/>
    </row>
    <row r="786" spans="2:3" ht="12.75" customHeight="1">
      <c r="B786" s="63"/>
      <c r="C786" s="63"/>
    </row>
    <row r="787" spans="2:3" ht="12.75" customHeight="1">
      <c r="B787" s="63"/>
      <c r="C787" s="63"/>
    </row>
    <row r="788" spans="2:3" ht="12.75" customHeight="1">
      <c r="B788" s="63"/>
      <c r="C788" s="63"/>
    </row>
    <row r="789" spans="2:3" ht="12.75" customHeight="1">
      <c r="B789" s="63"/>
      <c r="C789" s="63"/>
    </row>
    <row r="790" spans="2:3" ht="12.75" customHeight="1">
      <c r="B790" s="63"/>
      <c r="C790" s="63"/>
    </row>
    <row r="791" spans="2:3" ht="12.75" customHeight="1">
      <c r="B791" s="63"/>
      <c r="C791" s="63"/>
    </row>
    <row r="792" spans="2:3" ht="12.75" customHeight="1">
      <c r="B792" s="63"/>
      <c r="C792" s="63"/>
    </row>
    <row r="793" spans="2:3" ht="12.75" customHeight="1">
      <c r="B793" s="63"/>
      <c r="C793" s="63"/>
    </row>
    <row r="794" spans="2:3" ht="12.75" customHeight="1">
      <c r="B794" s="63"/>
      <c r="C794" s="63"/>
    </row>
    <row r="795" spans="2:3" ht="12.75" customHeight="1">
      <c r="B795" s="63"/>
      <c r="C795" s="63"/>
    </row>
    <row r="796" spans="2:3" ht="12.75" customHeight="1">
      <c r="B796" s="63"/>
      <c r="C796" s="63"/>
    </row>
    <row r="797" spans="2:3" ht="12.75" customHeight="1">
      <c r="B797" s="63"/>
      <c r="C797" s="63"/>
    </row>
    <row r="798" spans="2:3" ht="12.75" customHeight="1">
      <c r="B798" s="63"/>
      <c r="C798" s="63"/>
    </row>
    <row r="799" spans="2:3" ht="12.75" customHeight="1">
      <c r="B799" s="63"/>
      <c r="C799" s="63"/>
    </row>
    <row r="800" spans="2:3" ht="12.75" customHeight="1">
      <c r="B800" s="63"/>
      <c r="C800" s="63"/>
    </row>
    <row r="801" spans="2:3" ht="12.75" customHeight="1">
      <c r="B801" s="63"/>
      <c r="C801" s="63"/>
    </row>
    <row r="802" spans="2:3" ht="12.75" customHeight="1">
      <c r="B802" s="63"/>
      <c r="C802" s="63"/>
    </row>
    <row r="803" spans="2:3" ht="12.75" customHeight="1">
      <c r="B803" s="63"/>
      <c r="C803" s="63"/>
    </row>
    <row r="804" spans="2:3" ht="12.75" customHeight="1">
      <c r="B804" s="63"/>
      <c r="C804" s="63"/>
    </row>
    <row r="805" spans="2:3" ht="12.75" customHeight="1">
      <c r="B805" s="63"/>
      <c r="C805" s="63"/>
    </row>
    <row r="806" spans="2:3" ht="12.75" customHeight="1">
      <c r="B806" s="63"/>
      <c r="C806" s="63"/>
    </row>
    <row r="807" spans="2:3" ht="12.75" customHeight="1">
      <c r="B807" s="63"/>
      <c r="C807" s="63"/>
    </row>
    <row r="808" spans="2:3" ht="12.75" customHeight="1">
      <c r="B808" s="63"/>
      <c r="C808" s="63"/>
    </row>
    <row r="809" spans="2:3" ht="12.75" customHeight="1">
      <c r="B809" s="63"/>
      <c r="C809" s="63"/>
    </row>
    <row r="810" spans="2:3" ht="12.75" customHeight="1">
      <c r="B810" s="63"/>
      <c r="C810" s="63"/>
    </row>
    <row r="811" spans="2:3" ht="12.75" customHeight="1">
      <c r="B811" s="63"/>
      <c r="C811" s="63"/>
    </row>
    <row r="812" spans="2:3" ht="12.75" customHeight="1">
      <c r="B812" s="63"/>
      <c r="C812" s="63"/>
    </row>
    <row r="813" spans="2:3" ht="12.75" customHeight="1">
      <c r="B813" s="63"/>
      <c r="C813" s="63"/>
    </row>
    <row r="814" spans="2:3" ht="12.75" customHeight="1">
      <c r="B814" s="63"/>
      <c r="C814" s="63"/>
    </row>
    <row r="815" spans="2:3" ht="12.75" customHeight="1">
      <c r="B815" s="63"/>
      <c r="C815" s="63"/>
    </row>
    <row r="816" spans="2:3" ht="12.75" customHeight="1">
      <c r="B816" s="63"/>
      <c r="C816" s="63"/>
    </row>
    <row r="817" spans="2:3" ht="12.75" customHeight="1">
      <c r="B817" s="63"/>
      <c r="C817" s="63"/>
    </row>
    <row r="818" spans="2:3" ht="12.75" customHeight="1">
      <c r="B818" s="63"/>
      <c r="C818" s="63"/>
    </row>
    <row r="819" spans="2:3" ht="12.75" customHeight="1">
      <c r="B819" s="63"/>
      <c r="C819" s="63"/>
    </row>
    <row r="820" spans="2:3" ht="12.75" customHeight="1">
      <c r="B820" s="63"/>
      <c r="C820" s="63"/>
    </row>
    <row r="821" spans="2:3" ht="12.75" customHeight="1">
      <c r="B821" s="63"/>
      <c r="C821" s="63"/>
    </row>
    <row r="822" spans="2:3" ht="12.75" customHeight="1">
      <c r="B822" s="63"/>
      <c r="C822" s="63"/>
    </row>
    <row r="823" spans="2:3" ht="12.75" customHeight="1">
      <c r="B823" s="63"/>
      <c r="C823" s="63"/>
    </row>
    <row r="824" spans="2:3" ht="12.75" customHeight="1">
      <c r="B824" s="63"/>
      <c r="C824" s="63"/>
    </row>
    <row r="825" spans="2:3" ht="12.75" customHeight="1">
      <c r="B825" s="63"/>
      <c r="C825" s="63"/>
    </row>
    <row r="826" spans="2:3" ht="12.75" customHeight="1">
      <c r="B826" s="63"/>
      <c r="C826" s="63"/>
    </row>
    <row r="827" spans="2:3" ht="12.75" customHeight="1">
      <c r="B827" s="63"/>
      <c r="C827" s="63"/>
    </row>
    <row r="828" spans="2:3" ht="12.75" customHeight="1">
      <c r="B828" s="63"/>
      <c r="C828" s="63"/>
    </row>
    <row r="829" spans="2:3" ht="12.75" customHeight="1">
      <c r="B829" s="63"/>
      <c r="C829" s="63"/>
    </row>
    <row r="830" spans="2:3" ht="12.75" customHeight="1">
      <c r="B830" s="63"/>
      <c r="C830" s="63"/>
    </row>
    <row r="831" spans="2:3" ht="12.75" customHeight="1">
      <c r="B831" s="63"/>
      <c r="C831" s="63"/>
    </row>
    <row r="832" spans="2:3" ht="12.75" customHeight="1">
      <c r="B832" s="63"/>
      <c r="C832" s="63"/>
    </row>
    <row r="833" spans="2:3" ht="12.75" customHeight="1">
      <c r="B833" s="63"/>
      <c r="C833" s="63"/>
    </row>
    <row r="834" spans="2:3" ht="12.75" customHeight="1">
      <c r="B834" s="63"/>
      <c r="C834" s="63"/>
    </row>
    <row r="835" spans="2:3" ht="12.75" customHeight="1">
      <c r="B835" s="63"/>
      <c r="C835" s="63"/>
    </row>
    <row r="836" spans="2:3" ht="12.75" customHeight="1">
      <c r="B836" s="63"/>
      <c r="C836" s="63"/>
    </row>
    <row r="837" spans="2:3" ht="12.75" customHeight="1">
      <c r="B837" s="63"/>
      <c r="C837" s="63"/>
    </row>
    <row r="838" spans="2:3" ht="12.75" customHeight="1">
      <c r="B838" s="63"/>
      <c r="C838" s="63"/>
    </row>
    <row r="839" spans="2:3" ht="12.75" customHeight="1">
      <c r="B839" s="63"/>
      <c r="C839" s="63"/>
    </row>
    <row r="840" spans="2:3" ht="12.75" customHeight="1">
      <c r="B840" s="63"/>
      <c r="C840" s="63"/>
    </row>
    <row r="841" spans="2:3" ht="12.75" customHeight="1">
      <c r="B841" s="63"/>
      <c r="C841" s="63"/>
    </row>
    <row r="842" spans="2:3" ht="12.75" customHeight="1">
      <c r="B842" s="63"/>
      <c r="C842" s="63"/>
    </row>
    <row r="843" spans="2:3" ht="12.75" customHeight="1">
      <c r="B843" s="63"/>
      <c r="C843" s="63"/>
    </row>
    <row r="844" spans="2:3" ht="12.75" customHeight="1">
      <c r="B844" s="63"/>
      <c r="C844" s="63"/>
    </row>
    <row r="845" spans="2:3" ht="12.75" customHeight="1">
      <c r="B845" s="63"/>
      <c r="C845" s="63"/>
    </row>
    <row r="846" spans="2:3" ht="12.75" customHeight="1">
      <c r="B846" s="63"/>
      <c r="C846" s="63"/>
    </row>
    <row r="847" spans="2:3" ht="12.75" customHeight="1">
      <c r="B847" s="63"/>
      <c r="C847" s="63"/>
    </row>
    <row r="848" spans="2:3" ht="12.75" customHeight="1">
      <c r="B848" s="63"/>
      <c r="C848" s="63"/>
    </row>
    <row r="849" spans="2:3" ht="12.75" customHeight="1">
      <c r="B849" s="63"/>
      <c r="C849" s="63"/>
    </row>
    <row r="850" spans="2:3" ht="12.75" customHeight="1">
      <c r="B850" s="63"/>
      <c r="C850" s="63"/>
    </row>
    <row r="851" spans="2:3" ht="12.75" customHeight="1">
      <c r="B851" s="63"/>
      <c r="C851" s="63"/>
    </row>
    <row r="852" spans="2:3" ht="12.75" customHeight="1">
      <c r="B852" s="63"/>
      <c r="C852" s="63"/>
    </row>
    <row r="853" spans="2:3" ht="12.75" customHeight="1">
      <c r="B853" s="63"/>
      <c r="C853" s="63"/>
    </row>
    <row r="854" spans="2:3" ht="12.75" customHeight="1">
      <c r="B854" s="63"/>
      <c r="C854" s="63"/>
    </row>
    <row r="855" spans="2:3" ht="12.75" customHeight="1">
      <c r="B855" s="63"/>
      <c r="C855" s="63"/>
    </row>
    <row r="856" spans="2:3" ht="12.75" customHeight="1">
      <c r="B856" s="63"/>
      <c r="C856" s="63"/>
    </row>
    <row r="857" spans="2:3" ht="12.75" customHeight="1">
      <c r="B857" s="63"/>
      <c r="C857" s="63"/>
    </row>
    <row r="858" spans="2:3" ht="12.75" customHeight="1">
      <c r="B858" s="63"/>
      <c r="C858" s="63"/>
    </row>
    <row r="859" spans="2:3" ht="12.75" customHeight="1">
      <c r="B859" s="63"/>
      <c r="C859" s="63"/>
    </row>
    <row r="860" spans="2:3" ht="12.75" customHeight="1">
      <c r="B860" s="63"/>
      <c r="C860" s="63"/>
    </row>
    <row r="861" spans="2:3" ht="12.75" customHeight="1">
      <c r="B861" s="63"/>
      <c r="C861" s="63"/>
    </row>
    <row r="862" spans="2:3" ht="12.75" customHeight="1">
      <c r="B862" s="63"/>
      <c r="C862" s="63"/>
    </row>
    <row r="863" spans="2:3" ht="12.75" customHeight="1">
      <c r="B863" s="63"/>
      <c r="C863" s="63"/>
    </row>
    <row r="864" spans="2:3" ht="12.75" customHeight="1">
      <c r="B864" s="63"/>
      <c r="C864" s="63"/>
    </row>
    <row r="865" spans="2:3" ht="12.75" customHeight="1">
      <c r="B865" s="63"/>
      <c r="C865" s="63"/>
    </row>
    <row r="866" spans="2:3" ht="12.75" customHeight="1">
      <c r="B866" s="63"/>
      <c r="C866" s="63"/>
    </row>
    <row r="867" spans="2:3" ht="12.75" customHeight="1">
      <c r="B867" s="63"/>
      <c r="C867" s="63"/>
    </row>
    <row r="868" spans="2:3" ht="12.75" customHeight="1">
      <c r="B868" s="63"/>
      <c r="C868" s="63"/>
    </row>
    <row r="869" spans="2:3" ht="12.75" customHeight="1">
      <c r="B869" s="63"/>
      <c r="C869" s="63"/>
    </row>
    <row r="870" spans="2:3" ht="12.75" customHeight="1">
      <c r="B870" s="63"/>
      <c r="C870" s="63"/>
    </row>
    <row r="871" spans="2:3" ht="12.75" customHeight="1">
      <c r="B871" s="63"/>
      <c r="C871" s="63"/>
    </row>
    <row r="872" spans="2:3" ht="12.75" customHeight="1">
      <c r="B872" s="63"/>
      <c r="C872" s="63"/>
    </row>
    <row r="873" spans="2:3" ht="12.75" customHeight="1">
      <c r="B873" s="63"/>
      <c r="C873" s="63"/>
    </row>
    <row r="874" spans="2:3" ht="12.75" customHeight="1">
      <c r="B874" s="63"/>
      <c r="C874" s="63"/>
    </row>
    <row r="875" spans="2:3" ht="12.75" customHeight="1">
      <c r="B875" s="63"/>
      <c r="C875" s="63"/>
    </row>
    <row r="876" spans="2:3" ht="12.75" customHeight="1">
      <c r="B876" s="63"/>
      <c r="C876" s="63"/>
    </row>
    <row r="877" spans="2:3" ht="12.75" customHeight="1">
      <c r="B877" s="63"/>
      <c r="C877" s="63"/>
    </row>
    <row r="878" spans="2:3" ht="12.75" customHeight="1">
      <c r="B878" s="63"/>
      <c r="C878" s="63"/>
    </row>
    <row r="879" spans="2:3" ht="12.75" customHeight="1">
      <c r="B879" s="63"/>
      <c r="C879" s="63"/>
    </row>
    <row r="880" spans="2:3" ht="12.75" customHeight="1">
      <c r="B880" s="63"/>
      <c r="C880" s="63"/>
    </row>
    <row r="881" spans="2:3" ht="12.75" customHeight="1">
      <c r="B881" s="63"/>
      <c r="C881" s="63"/>
    </row>
    <row r="882" spans="2:3" ht="12.75" customHeight="1">
      <c r="B882" s="63"/>
      <c r="C882" s="63"/>
    </row>
    <row r="883" spans="2:3" ht="12.75" customHeight="1">
      <c r="B883" s="63"/>
      <c r="C883" s="63"/>
    </row>
    <row r="884" spans="2:3" ht="12.75" customHeight="1">
      <c r="B884" s="63"/>
      <c r="C884" s="63"/>
    </row>
    <row r="885" spans="2:3" ht="12.75" customHeight="1">
      <c r="B885" s="63"/>
      <c r="C885" s="63"/>
    </row>
    <row r="886" spans="2:3" ht="12.75" customHeight="1">
      <c r="B886" s="63"/>
      <c r="C886" s="63"/>
    </row>
    <row r="887" spans="2:3" ht="12.75" customHeight="1">
      <c r="B887" s="63"/>
      <c r="C887" s="63"/>
    </row>
    <row r="888" spans="2:3" ht="12.75" customHeight="1">
      <c r="B888" s="63"/>
      <c r="C888" s="63"/>
    </row>
    <row r="889" spans="2:3" ht="12.75" customHeight="1">
      <c r="B889" s="63"/>
      <c r="C889" s="63"/>
    </row>
    <row r="890" spans="2:3" ht="12.75" customHeight="1">
      <c r="B890" s="63"/>
      <c r="C890" s="63"/>
    </row>
    <row r="891" spans="2:3" ht="12.75" customHeight="1">
      <c r="B891" s="63"/>
      <c r="C891" s="63"/>
    </row>
    <row r="892" spans="2:3" ht="12.75" customHeight="1">
      <c r="B892" s="63"/>
      <c r="C892" s="63"/>
    </row>
    <row r="893" spans="2:3" ht="12.75" customHeight="1">
      <c r="B893" s="63"/>
      <c r="C893" s="63"/>
    </row>
    <row r="894" spans="2:3" ht="12.75" customHeight="1">
      <c r="B894" s="63"/>
      <c r="C894" s="63"/>
    </row>
    <row r="895" spans="2:3" ht="12.75" customHeight="1">
      <c r="B895" s="63"/>
      <c r="C895" s="63"/>
    </row>
    <row r="896" spans="2:3" ht="12.75" customHeight="1">
      <c r="B896" s="63"/>
      <c r="C896" s="63"/>
    </row>
    <row r="897" spans="2:3" ht="12.75" customHeight="1">
      <c r="B897" s="63"/>
      <c r="C897" s="63"/>
    </row>
    <row r="898" spans="2:3" ht="12.75" customHeight="1">
      <c r="B898" s="63"/>
      <c r="C898" s="63"/>
    </row>
    <row r="899" spans="2:3" ht="12.75" customHeight="1">
      <c r="B899" s="63"/>
      <c r="C899" s="63"/>
    </row>
    <row r="900" spans="2:3" ht="12.75" customHeight="1">
      <c r="B900" s="63"/>
      <c r="C900" s="63"/>
    </row>
    <row r="901" spans="2:3" ht="12.75" customHeight="1">
      <c r="B901" s="63"/>
      <c r="C901" s="63"/>
    </row>
    <row r="902" spans="2:3" ht="12.75" customHeight="1">
      <c r="B902" s="63"/>
      <c r="C902" s="63"/>
    </row>
    <row r="903" spans="2:3" ht="12.75" customHeight="1">
      <c r="B903" s="63"/>
      <c r="C903" s="63"/>
    </row>
    <row r="904" spans="2:3" ht="12.75" customHeight="1">
      <c r="B904" s="63"/>
      <c r="C904" s="63"/>
    </row>
    <row r="905" spans="2:3" ht="12.75" customHeight="1">
      <c r="B905" s="63"/>
      <c r="C905" s="63"/>
    </row>
    <row r="906" spans="2:3" ht="12.75" customHeight="1">
      <c r="B906" s="63"/>
      <c r="C906" s="63"/>
    </row>
    <row r="907" spans="2:3" ht="12.75" customHeight="1">
      <c r="B907" s="63"/>
      <c r="C907" s="63"/>
    </row>
    <row r="908" spans="2:3" ht="12.75" customHeight="1">
      <c r="B908" s="63"/>
      <c r="C908" s="63"/>
    </row>
    <row r="909" spans="2:3" ht="12.75" customHeight="1">
      <c r="B909" s="63"/>
      <c r="C909" s="63"/>
    </row>
    <row r="910" spans="2:3" ht="12.75" customHeight="1">
      <c r="B910" s="63"/>
      <c r="C910" s="63"/>
    </row>
    <row r="911" spans="2:3" ht="12.75" customHeight="1">
      <c r="B911" s="63"/>
      <c r="C911" s="63"/>
    </row>
    <row r="912" spans="2:3" ht="12.75" customHeight="1">
      <c r="B912" s="63"/>
      <c r="C912" s="63"/>
    </row>
    <row r="913" spans="2:3" ht="12.75" customHeight="1">
      <c r="B913" s="63"/>
      <c r="C913" s="63"/>
    </row>
    <row r="914" spans="2:3" ht="12.75" customHeight="1">
      <c r="B914" s="63"/>
      <c r="C914" s="63"/>
    </row>
    <row r="915" spans="2:3" ht="12.75" customHeight="1">
      <c r="B915" s="63"/>
      <c r="C915" s="63"/>
    </row>
    <row r="916" spans="2:3" ht="12.75" customHeight="1">
      <c r="B916" s="63"/>
      <c r="C916" s="63"/>
    </row>
    <row r="917" spans="2:3" ht="12.75" customHeight="1">
      <c r="B917" s="63"/>
      <c r="C917" s="63"/>
    </row>
    <row r="918" spans="2:3" ht="12.75" customHeight="1">
      <c r="B918" s="63"/>
      <c r="C918" s="63"/>
    </row>
    <row r="919" spans="2:3" ht="12.75" customHeight="1">
      <c r="B919" s="63"/>
      <c r="C919" s="63"/>
    </row>
    <row r="920" spans="2:3" ht="12.75" customHeight="1">
      <c r="B920" s="63"/>
      <c r="C920" s="63"/>
    </row>
    <row r="921" spans="2:3" ht="12.75" customHeight="1">
      <c r="B921" s="63"/>
      <c r="C921" s="63"/>
    </row>
    <row r="922" spans="2:3" ht="12.75" customHeight="1">
      <c r="B922" s="63"/>
      <c r="C922" s="63"/>
    </row>
    <row r="923" spans="2:3" ht="12.75" customHeight="1">
      <c r="B923" s="63"/>
      <c r="C923" s="63"/>
    </row>
    <row r="924" spans="2:3" ht="12.75" customHeight="1">
      <c r="B924" s="63"/>
      <c r="C924" s="63"/>
    </row>
    <row r="925" spans="2:3" ht="12.75" customHeight="1">
      <c r="B925" s="63"/>
      <c r="C925" s="63"/>
    </row>
    <row r="926" spans="2:3" ht="12.75" customHeight="1">
      <c r="B926" s="63"/>
      <c r="C926" s="63"/>
    </row>
    <row r="927" spans="2:3" ht="12.75" customHeight="1">
      <c r="B927" s="63"/>
      <c r="C927" s="63"/>
    </row>
    <row r="928" spans="2:3" ht="12.75" customHeight="1">
      <c r="B928" s="63"/>
      <c r="C928" s="63"/>
    </row>
    <row r="929" spans="2:3" ht="12.75" customHeight="1">
      <c r="B929" s="63"/>
      <c r="C929" s="63"/>
    </row>
    <row r="930" spans="2:3" ht="12.75" customHeight="1">
      <c r="B930" s="63"/>
      <c r="C930" s="63"/>
    </row>
    <row r="931" spans="2:3" ht="12.75" customHeight="1">
      <c r="B931" s="63"/>
      <c r="C931" s="63"/>
    </row>
    <row r="932" spans="2:3" ht="12.75" customHeight="1">
      <c r="B932" s="63"/>
      <c r="C932" s="63"/>
    </row>
    <row r="933" spans="2:3" ht="12.75" customHeight="1">
      <c r="B933" s="63"/>
      <c r="C933" s="63"/>
    </row>
    <row r="934" spans="2:3" ht="12.75" customHeight="1">
      <c r="B934" s="63"/>
      <c r="C934" s="63"/>
    </row>
    <row r="935" spans="2:3" ht="12.75" customHeight="1">
      <c r="B935" s="63"/>
      <c r="C935" s="63"/>
    </row>
    <row r="936" spans="2:3" ht="12.75" customHeight="1">
      <c r="B936" s="63"/>
      <c r="C936" s="63"/>
    </row>
    <row r="937" spans="2:3" ht="12.75" customHeight="1">
      <c r="B937" s="63"/>
      <c r="C937" s="63"/>
    </row>
    <row r="938" spans="2:3" ht="12.75" customHeight="1">
      <c r="B938" s="63"/>
      <c r="C938" s="63"/>
    </row>
    <row r="939" spans="2:3" ht="12.75" customHeight="1">
      <c r="B939" s="63"/>
      <c r="C939" s="63"/>
    </row>
    <row r="940" spans="2:3" ht="12.75" customHeight="1">
      <c r="B940" s="63"/>
      <c r="C940" s="63"/>
    </row>
    <row r="941" spans="2:3" ht="12.75" customHeight="1">
      <c r="B941" s="63"/>
      <c r="C941" s="63"/>
    </row>
    <row r="942" spans="2:3" ht="12.75" customHeight="1">
      <c r="B942" s="63"/>
      <c r="C942" s="63"/>
    </row>
    <row r="943" spans="2:3" ht="12.75" customHeight="1">
      <c r="B943" s="63"/>
      <c r="C943" s="63"/>
    </row>
    <row r="944" spans="2:3" ht="12.75" customHeight="1">
      <c r="B944" s="63"/>
      <c r="C944" s="63"/>
    </row>
    <row r="945" spans="2:3" ht="12.75" customHeight="1">
      <c r="B945" s="63"/>
      <c r="C945" s="63"/>
    </row>
    <row r="946" spans="2:3" ht="12.75" customHeight="1">
      <c r="B946" s="63"/>
      <c r="C946" s="63"/>
    </row>
    <row r="947" spans="2:3" ht="12.75" customHeight="1">
      <c r="B947" s="63"/>
      <c r="C947" s="63"/>
    </row>
    <row r="948" spans="2:3" ht="12.75" customHeight="1">
      <c r="B948" s="63"/>
      <c r="C948" s="63"/>
    </row>
    <row r="949" spans="2:3" ht="12.75" customHeight="1">
      <c r="B949" s="63"/>
      <c r="C949" s="63"/>
    </row>
    <row r="950" spans="2:3" ht="12.75" customHeight="1">
      <c r="B950" s="63"/>
      <c r="C950" s="63"/>
    </row>
    <row r="951" spans="2:3" ht="12.75" customHeight="1">
      <c r="B951" s="63"/>
      <c r="C951" s="63"/>
    </row>
    <row r="952" spans="2:3" ht="12.75" customHeight="1">
      <c r="B952" s="63"/>
      <c r="C952" s="63"/>
    </row>
    <row r="953" spans="2:3" ht="12.75" customHeight="1">
      <c r="B953" s="63"/>
      <c r="C953" s="63"/>
    </row>
    <row r="954" spans="2:3" ht="12.75" customHeight="1">
      <c r="B954" s="63"/>
      <c r="C954" s="63"/>
    </row>
    <row r="955" spans="2:3" ht="12.75" customHeight="1">
      <c r="B955" s="63"/>
      <c r="C955" s="63"/>
    </row>
    <row r="956" spans="2:3" ht="12.75" customHeight="1">
      <c r="B956" s="63"/>
      <c r="C956" s="63"/>
    </row>
    <row r="957" spans="2:3" ht="12.75" customHeight="1">
      <c r="B957" s="63"/>
      <c r="C957" s="63"/>
    </row>
    <row r="958" spans="2:3" ht="12.75" customHeight="1">
      <c r="B958" s="63"/>
      <c r="C958" s="63"/>
    </row>
    <row r="959" spans="2:3" ht="12.75" customHeight="1">
      <c r="B959" s="63"/>
      <c r="C959" s="63"/>
    </row>
    <row r="960" spans="2:3" ht="12.75" customHeight="1">
      <c r="B960" s="63"/>
      <c r="C960" s="63"/>
    </row>
    <row r="961" spans="2:3" ht="12.75" customHeight="1">
      <c r="B961" s="63"/>
      <c r="C961" s="63"/>
    </row>
    <row r="962" spans="2:3" ht="12.75" customHeight="1">
      <c r="B962" s="63"/>
      <c r="C962" s="63"/>
    </row>
    <row r="963" spans="2:3" ht="12.75" customHeight="1">
      <c r="B963" s="63"/>
      <c r="C963" s="63"/>
    </row>
    <row r="964" spans="2:3" ht="12.75" customHeight="1">
      <c r="B964" s="63"/>
      <c r="C964" s="63"/>
    </row>
    <row r="965" spans="2:3" ht="12.75" customHeight="1">
      <c r="B965" s="63"/>
      <c r="C965" s="63"/>
    </row>
    <row r="966" spans="2:3" ht="12.75" customHeight="1">
      <c r="B966" s="63"/>
      <c r="C966" s="63"/>
    </row>
    <row r="967" spans="2:3" ht="12.75" customHeight="1">
      <c r="B967" s="63"/>
      <c r="C967" s="63"/>
    </row>
    <row r="968" spans="2:3" ht="12.75" customHeight="1">
      <c r="B968" s="63"/>
      <c r="C968" s="63"/>
    </row>
    <row r="969" spans="2:3" ht="12.75" customHeight="1">
      <c r="B969" s="63"/>
      <c r="C969" s="63"/>
    </row>
    <row r="970" spans="2:3" ht="12.75" customHeight="1">
      <c r="B970" s="63"/>
      <c r="C970" s="63"/>
    </row>
    <row r="971" spans="2:3" ht="12.75" customHeight="1">
      <c r="B971" s="63"/>
      <c r="C971" s="63"/>
    </row>
    <row r="972" spans="2:3" ht="12.75" customHeight="1">
      <c r="B972" s="63"/>
      <c r="C972" s="63"/>
    </row>
    <row r="973" spans="2:3" ht="12.75" customHeight="1">
      <c r="B973" s="63"/>
      <c r="C973" s="63"/>
    </row>
    <row r="974" spans="2:3" ht="12.75" customHeight="1">
      <c r="B974" s="63"/>
      <c r="C974" s="63"/>
    </row>
    <row r="975" spans="2:3" ht="12.75" customHeight="1">
      <c r="B975" s="63"/>
      <c r="C975" s="63"/>
    </row>
    <row r="976" spans="2:3" ht="12.75" customHeight="1">
      <c r="B976" s="63"/>
      <c r="C976" s="63"/>
    </row>
    <row r="977" spans="2:3" ht="12.75" customHeight="1">
      <c r="B977" s="63"/>
      <c r="C977" s="63"/>
    </row>
    <row r="978" spans="2:3" ht="12.75" customHeight="1">
      <c r="B978" s="63"/>
      <c r="C978" s="63"/>
    </row>
    <row r="979" spans="2:3" ht="12.75" customHeight="1">
      <c r="B979" s="63"/>
      <c r="C979" s="63"/>
    </row>
    <row r="980" spans="2:3" ht="12.75" customHeight="1">
      <c r="B980" s="63"/>
      <c r="C980" s="63"/>
    </row>
    <row r="981" spans="2:3" ht="12.75" customHeight="1">
      <c r="B981" s="63"/>
      <c r="C981" s="63"/>
    </row>
    <row r="982" spans="2:3" ht="12.75" customHeight="1">
      <c r="B982" s="63"/>
      <c r="C982" s="63"/>
    </row>
    <row r="983" spans="2:3" ht="12.75" customHeight="1">
      <c r="B983" s="63"/>
      <c r="C983" s="63"/>
    </row>
    <row r="984" spans="2:3" ht="12.75" customHeight="1">
      <c r="B984" s="63"/>
      <c r="C984" s="63"/>
    </row>
    <row r="985" spans="2:3" ht="12.75" customHeight="1">
      <c r="B985" s="63"/>
      <c r="C985" s="63"/>
    </row>
    <row r="986" spans="2:3" ht="12.75" customHeight="1">
      <c r="B986" s="63"/>
      <c r="C986" s="63"/>
    </row>
    <row r="987" spans="2:3" ht="12.75" customHeight="1">
      <c r="B987" s="63"/>
      <c r="C987" s="63"/>
    </row>
    <row r="988" spans="2:3" ht="12.75" customHeight="1">
      <c r="B988" s="63"/>
      <c r="C988" s="63"/>
    </row>
    <row r="989" spans="2:3" ht="12.75" customHeight="1">
      <c r="B989" s="63"/>
      <c r="C989" s="63"/>
    </row>
    <row r="990" spans="2:3" ht="12.75" customHeight="1">
      <c r="B990" s="63"/>
      <c r="C990" s="63"/>
    </row>
    <row r="991" spans="2:3" ht="12.75" customHeight="1">
      <c r="B991" s="63"/>
      <c r="C991" s="63"/>
    </row>
    <row r="992" spans="2:3" ht="12.75" customHeight="1">
      <c r="B992" s="63"/>
      <c r="C992" s="63"/>
    </row>
    <row r="993" spans="2:3" ht="12.75" customHeight="1">
      <c r="B993" s="63"/>
      <c r="C993" s="63"/>
    </row>
    <row r="994" spans="2:3" ht="12.75" customHeight="1">
      <c r="B994" s="63"/>
      <c r="C994" s="63"/>
    </row>
    <row r="995" spans="2:3" ht="12.75" customHeight="1">
      <c r="B995" s="63"/>
      <c r="C995" s="63"/>
    </row>
    <row r="996" spans="2:3" ht="12.75" customHeight="1">
      <c r="B996" s="63"/>
      <c r="C996" s="63"/>
    </row>
    <row r="997" spans="2:3" ht="12.75" customHeight="1">
      <c r="B997" s="63"/>
      <c r="C997" s="63"/>
    </row>
  </sheetData>
  <mergeCells count="7">
    <mergeCell ref="B3:C3"/>
    <mergeCell ref="B4:C4"/>
    <mergeCell ref="B5:C5"/>
    <mergeCell ref="A16:B16"/>
    <mergeCell ref="A7:C8"/>
    <mergeCell ref="A10:C11"/>
    <mergeCell ref="A13:C14"/>
  </mergeCells>
  <pageMargins left="0.51180555555555596" right="0.51180555555555596" top="0.78680555555555598" bottom="0.78680555555555598" header="0.31388888888888899" footer="0.31388888888888899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5</vt:i4>
      </vt:variant>
    </vt:vector>
  </HeadingPairs>
  <TitlesOfParts>
    <vt:vector size="10" baseType="lpstr">
      <vt:lpstr>180</vt:lpstr>
      <vt:lpstr>Orcamento-PMA</vt:lpstr>
      <vt:lpstr>COMP</vt:lpstr>
      <vt:lpstr>Cronograma 12m</vt:lpstr>
      <vt:lpstr>BDI</vt:lpstr>
      <vt:lpstr>BDI!Area_de_impressao</vt:lpstr>
      <vt:lpstr>'Cronograma 12m'!Area_de_impressao</vt:lpstr>
      <vt:lpstr>'Orcamento-PMA'!Area_de_impressao</vt:lpstr>
      <vt:lpstr>'Cronograma 12m'!Titulos_de_impressao</vt:lpstr>
      <vt:lpstr>'Orcamento-PMA'!Titulos_de_impressao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Andreas Koberle</cp:lastModifiedBy>
  <cp:lastPrinted>2020-12-16T18:02:10Z</cp:lastPrinted>
  <dcterms:created xsi:type="dcterms:W3CDTF">2015-08-28T23:32:00Z</dcterms:created>
  <dcterms:modified xsi:type="dcterms:W3CDTF">2020-12-16T18:03:25Z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1046-10.2.0.7646</vt:lpwstr>
  </property>
</Properties>
</file>